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V:\Economic Indicators\Perryman Group\2020\7 - July\"/>
    </mc:Choice>
  </mc:AlternateContent>
  <xr:revisionPtr revIDLastSave="0" documentId="8_{CD72F9A4-E61C-4C92-A7E9-B9D9BBA29023}" xr6:coauthVersionLast="45" xr6:coauthVersionMax="45" xr10:uidLastSave="{00000000-0000-0000-0000-000000000000}"/>
  <bookViews>
    <workbookView xWindow="1170" yWindow="1170" windowWidth="27345" windowHeight="12555" tabRatio="923" xr2:uid="{00000000-000D-0000-FFFF-FFFF00000000}"/>
  </bookViews>
  <sheets>
    <sheet name="Contents" sheetId="7" r:id="rId1"/>
    <sheet name="Graphs" sheetId="20" state="hidden" r:id="rId2"/>
    <sheet name="Tables" sheetId="21" state="hidden" r:id="rId3"/>
    <sheet name="Midland Index" sheetId="9" r:id="rId4"/>
    <sheet name="Permian Basin Index" sheetId="2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1" i="21" l="1"/>
  <c r="A50" i="21"/>
  <c r="A49" i="21"/>
  <c r="A48" i="21"/>
  <c r="A47" i="21"/>
  <c r="A46" i="21"/>
  <c r="A45" i="21"/>
  <c r="A44" i="21"/>
  <c r="A43" i="21"/>
  <c r="A42" i="21"/>
  <c r="A41" i="21"/>
  <c r="Z114" i="20"/>
  <c r="Y114" i="20"/>
  <c r="X114" i="20"/>
  <c r="W114" i="20"/>
  <c r="V114" i="20"/>
  <c r="U114" i="20"/>
  <c r="T114" i="20"/>
  <c r="S114" i="20"/>
  <c r="R114" i="20"/>
  <c r="Q114" i="20"/>
  <c r="P114" i="20"/>
  <c r="Z113" i="20"/>
  <c r="Y113" i="20"/>
  <c r="X113" i="20"/>
  <c r="W113" i="20"/>
  <c r="V113" i="20"/>
  <c r="U113" i="20"/>
  <c r="T113" i="20"/>
  <c r="S113" i="20"/>
  <c r="R113" i="20"/>
  <c r="Q113" i="20"/>
  <c r="P113" i="20"/>
  <c r="Z112" i="20"/>
  <c r="Y112" i="20"/>
  <c r="X112" i="20"/>
  <c r="W112" i="20"/>
  <c r="V112" i="20"/>
  <c r="U112" i="20"/>
  <c r="T112" i="20"/>
  <c r="S112" i="20"/>
  <c r="R112" i="20"/>
  <c r="Q112" i="20"/>
  <c r="Z31" i="20"/>
  <c r="Y31" i="20"/>
  <c r="X31" i="20"/>
  <c r="W31" i="20"/>
  <c r="V31" i="20"/>
  <c r="U31" i="20"/>
  <c r="T31" i="20"/>
  <c r="S31" i="20"/>
  <c r="R31" i="20"/>
  <c r="Q31" i="20"/>
  <c r="Z30" i="20"/>
  <c r="Y30" i="20"/>
  <c r="X30" i="20"/>
  <c r="W30" i="20"/>
  <c r="V30" i="20"/>
  <c r="U30" i="20"/>
  <c r="T30" i="20"/>
  <c r="S30" i="20"/>
  <c r="R30" i="20"/>
  <c r="Q30" i="20"/>
  <c r="P31" i="20"/>
  <c r="P30" i="20"/>
  <c r="R29" i="20"/>
  <c r="S29" i="20"/>
  <c r="T29" i="20"/>
  <c r="U29" i="20"/>
  <c r="V29" i="20"/>
  <c r="W29" i="20"/>
  <c r="X29" i="20"/>
  <c r="Y29" i="20"/>
  <c r="Z29" i="20"/>
  <c r="Q29" i="20"/>
  <c r="A32" i="21"/>
  <c r="A9" i="21"/>
  <c r="B17" i="21"/>
  <c r="R32" i="20" l="1"/>
  <c r="V32" i="20"/>
  <c r="Z32" i="20"/>
  <c r="A5" i="21"/>
  <c r="A4" i="21"/>
  <c r="A38" i="21"/>
  <c r="A28" i="21"/>
  <c r="A27" i="21"/>
  <c r="A26" i="21"/>
  <c r="A25" i="21"/>
  <c r="A24" i="21"/>
  <c r="A23" i="21"/>
  <c r="A22" i="21"/>
  <c r="A21" i="21"/>
  <c r="A20" i="21"/>
  <c r="A19" i="21"/>
  <c r="A18" i="21"/>
  <c r="A15" i="21"/>
  <c r="B40" i="21"/>
  <c r="B3" i="21"/>
  <c r="C40" i="21"/>
  <c r="C3" i="21"/>
  <c r="C17" i="21"/>
  <c r="X115" i="20" l="1"/>
  <c r="Y115" i="20"/>
  <c r="Y32" i="20"/>
  <c r="Q32" i="20"/>
  <c r="X32" i="20"/>
  <c r="T115" i="20"/>
  <c r="S32" i="20"/>
  <c r="T32" i="20"/>
  <c r="W115" i="20"/>
  <c r="S115" i="20"/>
  <c r="U115" i="20"/>
  <c r="Q115" i="20"/>
  <c r="V115" i="20"/>
  <c r="W32" i="20"/>
  <c r="R115" i="20"/>
  <c r="Z115" i="20"/>
  <c r="U32" i="20"/>
  <c r="C20" i="21"/>
  <c r="B22" i="21"/>
  <c r="C25" i="21"/>
  <c r="B42" i="21"/>
  <c r="B25" i="21"/>
  <c r="C45" i="21"/>
  <c r="C19" i="21"/>
  <c r="B26" i="21"/>
  <c r="B27" i="21"/>
  <c r="B43" i="21"/>
  <c r="B47" i="21"/>
  <c r="C46" i="21"/>
  <c r="B23" i="21"/>
  <c r="C47" i="21"/>
  <c r="C22" i="21"/>
  <c r="C51" i="21"/>
  <c r="B45" i="21"/>
  <c r="B51" i="21"/>
  <c r="B48" i="21"/>
  <c r="C43" i="21"/>
  <c r="B21" i="21"/>
  <c r="C24" i="21"/>
  <c r="B19" i="21"/>
  <c r="C23" i="21"/>
  <c r="B46" i="21"/>
  <c r="C49" i="21"/>
  <c r="C44" i="21"/>
  <c r="B28" i="21"/>
  <c r="C41" i="21"/>
  <c r="B18" i="21"/>
  <c r="C18" i="21"/>
  <c r="B49" i="21"/>
  <c r="B20" i="21"/>
  <c r="C27" i="21"/>
  <c r="B50" i="21"/>
  <c r="C42" i="21"/>
  <c r="B24" i="21"/>
  <c r="C50" i="21"/>
  <c r="C28" i="21"/>
  <c r="B44" i="21"/>
  <c r="C48" i="21"/>
  <c r="C26" i="21"/>
  <c r="C21" i="21"/>
  <c r="B41" i="21"/>
  <c r="B12" i="21" l="1"/>
  <c r="D41" i="21"/>
  <c r="D28" i="21"/>
  <c r="B13" i="21" s="1"/>
  <c r="C4" i="21"/>
  <c r="D22" i="21"/>
  <c r="B5" i="21"/>
  <c r="D24" i="21"/>
  <c r="D50" i="21"/>
  <c r="D45" i="21"/>
  <c r="D26" i="21"/>
  <c r="D42" i="21"/>
  <c r="D25" i="21"/>
  <c r="D43" i="21"/>
  <c r="D47" i="21"/>
  <c r="D48" i="21"/>
  <c r="D46" i="21"/>
  <c r="D49" i="21"/>
  <c r="D20" i="21"/>
  <c r="D27" i="21"/>
  <c r="D23" i="21"/>
  <c r="D21" i="21"/>
  <c r="D18" i="21"/>
  <c r="D51" i="21"/>
  <c r="B36" i="21" s="1"/>
  <c r="B35" i="21"/>
  <c r="C5" i="21"/>
  <c r="D19" i="21"/>
  <c r="D44" i="21"/>
  <c r="B4" i="21"/>
  <c r="D4" i="21" l="1"/>
  <c r="D5" i="21"/>
</calcChain>
</file>

<file path=xl/sharedStrings.xml><?xml version="1.0" encoding="utf-8"?>
<sst xmlns="http://schemas.openxmlformats.org/spreadsheetml/2006/main" count="55" uniqueCount="35">
  <si>
    <t>Energy</t>
  </si>
  <si>
    <t>Retail</t>
  </si>
  <si>
    <t>Real Estate</t>
  </si>
  <si>
    <t>Construction</t>
  </si>
  <si>
    <t>Period</t>
  </si>
  <si>
    <t>The Perryman Group</t>
  </si>
  <si>
    <t>www.perrymangroup.com</t>
  </si>
  <si>
    <t>Tables</t>
  </si>
  <si>
    <t>Manufacturing</t>
  </si>
  <si>
    <t>Current Index Reading</t>
  </si>
  <si>
    <t>Industry</t>
  </si>
  <si>
    <t>RECENT RESULTS (2012=100)</t>
  </si>
  <si>
    <t>RESULTS BY INDUSTRY (2012=100)</t>
  </si>
  <si>
    <t>Change</t>
  </si>
  <si>
    <t>Region</t>
  </si>
  <si>
    <t>SUMMARY RESULTS BY REGION (2012=100)</t>
  </si>
  <si>
    <t>DIFF</t>
  </si>
  <si>
    <t>Midland Economic Index, by Industry</t>
  </si>
  <si>
    <t>Financial Services</t>
  </si>
  <si>
    <t>Professional &amp; Business Services</t>
  </si>
  <si>
    <t>Health Care</t>
  </si>
  <si>
    <t>Other Activity</t>
  </si>
  <si>
    <t>Midland Composite</t>
  </si>
  <si>
    <t>Midland</t>
  </si>
  <si>
    <t>Permian Basin</t>
  </si>
  <si>
    <t>Change from Previous Month</t>
  </si>
  <si>
    <t>MIDLAND &amp; PERMIAN BASIN INDICES</t>
  </si>
  <si>
    <t>Table 1 - Midland Economic Index, Results by Industry</t>
  </si>
  <si>
    <t>Table 2 - Permian Basin Economic Index, Results by Industry</t>
  </si>
  <si>
    <t>UPDATE HISTORICAL CHARTS MANUALLY</t>
  </si>
  <si>
    <t>Permian Basin Composite</t>
  </si>
  <si>
    <t>Permian Basin Economic Index, by Industry</t>
  </si>
  <si>
    <t>Units: 100 = 2012</t>
  </si>
  <si>
    <t>Hospitality &amp; Tourism</t>
  </si>
  <si>
    <t>Midland &amp; Permian Basin Economic Indices: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</si>
</sst>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_);\(#,##0.0\)"/>
    <numFmt numFmtId="166" formatCode="\+0.0;\-0.0"/>
    <numFmt numFmtId="167" formatCode="yyyy\-mm"/>
    <numFmt numFmtId="168" formatCode="mmmm"/>
  </numFmts>
  <fonts count="23">
    <font>
      <sz val="12"/>
      <name val="Arial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2"/>
      <name val="Lato Black"/>
      <family val="2"/>
    </font>
    <font>
      <sz val="28"/>
      <name val="Lato Black"/>
      <family val="2"/>
    </font>
    <font>
      <sz val="16"/>
      <name val="Lato Black"/>
      <family val="2"/>
    </font>
    <font>
      <sz val="12"/>
      <name val="Lato"/>
      <family val="2"/>
    </font>
    <font>
      <u/>
      <sz val="12"/>
      <color theme="10"/>
      <name val="Arial"/>
      <family val="2"/>
    </font>
    <font>
      <u/>
      <sz val="12"/>
      <color theme="10"/>
      <name val="Lato"/>
      <family val="2"/>
    </font>
    <font>
      <b/>
      <sz val="12"/>
      <name val="Lato"/>
      <family val="2"/>
    </font>
    <font>
      <b/>
      <sz val="14"/>
      <name val="Lato"/>
      <family val="2"/>
    </font>
    <font>
      <sz val="11"/>
      <name val="Lato"/>
      <family val="2"/>
    </font>
    <font>
      <sz val="9"/>
      <name val="Lato"/>
      <family val="2"/>
    </font>
    <font>
      <b/>
      <sz val="11"/>
      <name val="Lato"/>
      <family val="2"/>
    </font>
    <font>
      <b/>
      <sz val="11"/>
      <color theme="0"/>
      <name val="Lato"/>
      <family val="2"/>
    </font>
    <font>
      <b/>
      <sz val="16"/>
      <color theme="0"/>
      <name val="Lato"/>
      <family val="2"/>
    </font>
    <font>
      <sz val="12"/>
      <color theme="0"/>
      <name val="Lato"/>
      <family val="2"/>
    </font>
    <font>
      <b/>
      <sz val="12"/>
      <color theme="0"/>
      <name val="Lato"/>
      <family val="2"/>
    </font>
    <font>
      <b/>
      <sz val="28"/>
      <name val="Arial"/>
      <family val="2"/>
    </font>
    <font>
      <u/>
      <sz val="12"/>
      <color theme="8"/>
      <name val="Lato"/>
      <family val="2"/>
    </font>
    <font>
      <sz val="12"/>
      <color theme="8"/>
      <name val="Lato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2" borderId="0"/>
    <xf numFmtId="0" fontId="9" fillId="2" borderId="0" applyNumberFormat="0" applyFill="0" applyBorder="0" applyAlignment="0" applyProtection="0"/>
  </cellStyleXfs>
  <cellXfs count="88">
    <xf numFmtId="0" fontId="0" fillId="2" borderId="0" xfId="0" applyNumberFormat="1"/>
    <xf numFmtId="164" fontId="0" fillId="2" borderId="0" xfId="0" applyNumberFormat="1"/>
    <xf numFmtId="164" fontId="2" fillId="3" borderId="3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164" fontId="0" fillId="3" borderId="1" xfId="0" applyNumberFormat="1" applyFill="1" applyBorder="1" applyAlignment="1">
      <alignment vertical="center"/>
    </xf>
    <xf numFmtId="164" fontId="4" fillId="3" borderId="1" xfId="0" applyNumberFormat="1" applyFont="1" applyFill="1" applyBorder="1" applyAlignment="1">
      <alignment vertical="center"/>
    </xf>
    <xf numFmtId="164" fontId="0" fillId="3" borderId="1" xfId="0" applyNumberFormat="1" applyFill="1" applyBorder="1" applyAlignment="1">
      <alignment horizontal="right" vertical="center"/>
    </xf>
    <xf numFmtId="165" fontId="0" fillId="2" borderId="0" xfId="0" applyNumberFormat="1" applyAlignment="1">
      <alignment horizontal="right" vertical="center"/>
    </xf>
    <xf numFmtId="165" fontId="0" fillId="2" borderId="0" xfId="0" applyNumberFormat="1"/>
    <xf numFmtId="165" fontId="0" fillId="4" borderId="0" xfId="0" applyNumberFormat="1" applyFill="1" applyAlignment="1">
      <alignment horizontal="right" vertical="center"/>
    </xf>
    <xf numFmtId="0" fontId="0" fillId="0" borderId="0" xfId="0" applyNumberFormat="1" applyFill="1"/>
    <xf numFmtId="0" fontId="8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6" fillId="6" borderId="0" xfId="0" applyNumberFormat="1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15" fillId="0" borderId="2" xfId="0" applyNumberFormat="1" applyFont="1" applyFill="1" applyBorder="1" applyAlignment="1">
      <alignment vertical="center"/>
    </xf>
    <xf numFmtId="164" fontId="15" fillId="0" borderId="2" xfId="0" applyNumberFormat="1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right" vertical="center"/>
    </xf>
    <xf numFmtId="0" fontId="17" fillId="7" borderId="0" xfId="0" applyNumberFormat="1" applyFont="1" applyFill="1" applyBorder="1" applyAlignment="1">
      <alignment vertical="center"/>
    </xf>
    <xf numFmtId="0" fontId="18" fillId="7" borderId="0" xfId="0" applyNumberFormat="1" applyFont="1" applyFill="1" applyBorder="1" applyAlignment="1">
      <alignment vertical="center"/>
    </xf>
    <xf numFmtId="0" fontId="19" fillId="6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166" fontId="18" fillId="7" borderId="0" xfId="0" applyNumberFormat="1" applyFont="1" applyFill="1" applyBorder="1" applyAlignment="1">
      <alignment vertical="center"/>
    </xf>
    <xf numFmtId="166" fontId="19" fillId="6" borderId="0" xfId="0" applyNumberFormat="1" applyFont="1" applyFill="1" applyBorder="1" applyAlignment="1">
      <alignment horizontal="right" vertical="center"/>
    </xf>
    <xf numFmtId="166" fontId="13" fillId="0" borderId="0" xfId="0" applyNumberFormat="1" applyFont="1" applyFill="1" applyBorder="1" applyAlignment="1">
      <alignment vertical="center"/>
    </xf>
    <xf numFmtId="166" fontId="15" fillId="0" borderId="2" xfId="0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vertical="center"/>
    </xf>
    <xf numFmtId="166" fontId="16" fillId="6" borderId="0" xfId="0" applyNumberFormat="1" applyFont="1" applyFill="1" applyBorder="1" applyAlignment="1">
      <alignment horizontal="right" vertical="center"/>
    </xf>
    <xf numFmtId="0" fontId="20" fillId="0" borderId="0" xfId="0" applyNumberFormat="1" applyFont="1" applyFill="1"/>
    <xf numFmtId="0" fontId="0" fillId="0" borderId="0" xfId="0" applyNumberFormat="1" applyFill="1" applyAlignment="1">
      <alignment vertical="center"/>
    </xf>
    <xf numFmtId="0" fontId="8" fillId="2" borderId="5" xfId="0" applyNumberFormat="1" applyFont="1" applyBorder="1" applyAlignment="1">
      <alignment vertical="center"/>
    </xf>
    <xf numFmtId="0" fontId="8" fillId="2" borderId="3" xfId="0" applyNumberFormat="1" applyFont="1" applyBorder="1" applyAlignment="1">
      <alignment vertical="center"/>
    </xf>
    <xf numFmtId="0" fontId="8" fillId="2" borderId="6" xfId="0" applyNumberFormat="1" applyFont="1" applyBorder="1" applyAlignment="1">
      <alignment vertical="center"/>
    </xf>
    <xf numFmtId="0" fontId="8" fillId="2" borderId="9" xfId="0" applyNumberFormat="1" applyFont="1" applyBorder="1" applyAlignment="1">
      <alignment vertical="center"/>
    </xf>
    <xf numFmtId="0" fontId="8" fillId="2" borderId="0" xfId="0" applyNumberFormat="1" applyFont="1" applyBorder="1" applyAlignment="1">
      <alignment vertical="center"/>
    </xf>
    <xf numFmtId="0" fontId="8" fillId="2" borderId="10" xfId="0" applyNumberFormat="1" applyFont="1" applyBorder="1" applyAlignment="1">
      <alignment vertical="center"/>
    </xf>
    <xf numFmtId="0" fontId="0" fillId="0" borderId="4" xfId="0" applyNumberFormat="1" applyFill="1" applyBorder="1" applyAlignment="1">
      <alignment horizontal="right" vertical="center"/>
    </xf>
    <xf numFmtId="0" fontId="8" fillId="2" borderId="12" xfId="0" applyNumberFormat="1" applyFont="1" applyBorder="1" applyAlignment="1">
      <alignment vertical="center"/>
    </xf>
    <xf numFmtId="0" fontId="8" fillId="2" borderId="13" xfId="0" applyNumberFormat="1" applyFont="1" applyBorder="1" applyAlignment="1">
      <alignment vertical="center"/>
    </xf>
    <xf numFmtId="0" fontId="8" fillId="2" borderId="14" xfId="0" applyNumberFormat="1" applyFont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8" fillId="9" borderId="9" xfId="0" applyNumberFormat="1" applyFont="1" applyFill="1" applyBorder="1"/>
    <xf numFmtId="0" fontId="11" fillId="9" borderId="0" xfId="0" applyNumberFormat="1" applyFont="1" applyFill="1" applyBorder="1"/>
    <xf numFmtId="0" fontId="8" fillId="9" borderId="0" xfId="0" applyNumberFormat="1" applyFont="1" applyFill="1" applyBorder="1"/>
    <xf numFmtId="0" fontId="8" fillId="9" borderId="5" xfId="0" applyNumberFormat="1" applyFont="1" applyFill="1" applyBorder="1"/>
    <xf numFmtId="0" fontId="8" fillId="9" borderId="3" xfId="0" applyNumberFormat="1" applyFont="1" applyFill="1" applyBorder="1"/>
    <xf numFmtId="0" fontId="8" fillId="9" borderId="6" xfId="0" applyNumberFormat="1" applyFont="1" applyFill="1" applyBorder="1"/>
    <xf numFmtId="0" fontId="8" fillId="9" borderId="1" xfId="0" applyNumberFormat="1" applyFont="1" applyFill="1" applyBorder="1"/>
    <xf numFmtId="0" fontId="8" fillId="9" borderId="10" xfId="0" applyNumberFormat="1" applyFont="1" applyFill="1" applyBorder="1"/>
    <xf numFmtId="0" fontId="8" fillId="9" borderId="7" xfId="0" applyNumberFormat="1" applyFont="1" applyFill="1" applyBorder="1"/>
    <xf numFmtId="0" fontId="8" fillId="9" borderId="8" xfId="0" applyNumberFormat="1" applyFont="1" applyFill="1" applyBorder="1"/>
    <xf numFmtId="0" fontId="0" fillId="2" borderId="0" xfId="0" applyNumberFormat="1" applyAlignment="1">
      <alignment vertical="center"/>
    </xf>
    <xf numFmtId="164" fontId="1" fillId="5" borderId="2" xfId="0" applyNumberFormat="1" applyFont="1" applyFill="1" applyBorder="1" applyAlignment="1">
      <alignment horizontal="center" vertical="center" wrapText="1"/>
    </xf>
    <xf numFmtId="167" fontId="2" fillId="3" borderId="3" xfId="0" applyNumberFormat="1" applyFont="1" applyFill="1" applyBorder="1" applyAlignment="1">
      <alignment vertical="center"/>
    </xf>
    <xf numFmtId="167" fontId="3" fillId="3" borderId="1" xfId="0" applyNumberFormat="1" applyFont="1" applyFill="1" applyBorder="1" applyAlignment="1">
      <alignment vertical="center"/>
    </xf>
    <xf numFmtId="167" fontId="1" fillId="5" borderId="4" xfId="0" applyNumberFormat="1" applyFont="1" applyFill="1" applyBorder="1" applyAlignment="1">
      <alignment horizontal="center" vertical="center" wrapText="1"/>
    </xf>
    <xf numFmtId="167" fontId="0" fillId="4" borderId="0" xfId="0" applyNumberFormat="1" applyFill="1" applyAlignment="1">
      <alignment horizontal="center" vertical="center"/>
    </xf>
    <xf numFmtId="167" fontId="0" fillId="2" borderId="0" xfId="0" applyNumberFormat="1"/>
    <xf numFmtId="168" fontId="16" fillId="6" borderId="0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right" vertical="center"/>
    </xf>
    <xf numFmtId="166" fontId="13" fillId="0" borderId="1" xfId="0" applyNumberFormat="1" applyFont="1" applyFill="1" applyBorder="1" applyAlignment="1">
      <alignment vertical="center"/>
    </xf>
    <xf numFmtId="168" fontId="8" fillId="2" borderId="12" xfId="0" applyNumberFormat="1" applyFont="1" applyBorder="1" applyAlignment="1">
      <alignment vertical="center"/>
    </xf>
    <xf numFmtId="168" fontId="8" fillId="2" borderId="13" xfId="0" applyNumberFormat="1" applyFont="1" applyBorder="1" applyAlignment="1">
      <alignment vertical="center"/>
    </xf>
    <xf numFmtId="0" fontId="10" fillId="9" borderId="0" xfId="1" applyNumberFormat="1" applyFont="1" applyFill="1" applyBorder="1" applyAlignment="1">
      <alignment horizontal="left"/>
    </xf>
    <xf numFmtId="166" fontId="8" fillId="2" borderId="7" xfId="0" applyNumberFormat="1" applyFont="1" applyBorder="1" applyAlignment="1">
      <alignment vertical="center"/>
    </xf>
    <xf numFmtId="0" fontId="8" fillId="2" borderId="7" xfId="0" applyNumberFormat="1" applyFont="1" applyBorder="1" applyAlignment="1">
      <alignment vertical="center"/>
    </xf>
    <xf numFmtId="166" fontId="8" fillId="2" borderId="1" xfId="0" applyNumberFormat="1" applyFont="1" applyBorder="1" applyAlignment="1">
      <alignment vertical="center"/>
    </xf>
    <xf numFmtId="166" fontId="8" fillId="2" borderId="8" xfId="0" applyNumberFormat="1" applyFont="1" applyBorder="1" applyAlignment="1">
      <alignment vertical="center"/>
    </xf>
    <xf numFmtId="0" fontId="9" fillId="9" borderId="0" xfId="1" applyNumberFormat="1" applyFill="1" applyBorder="1" applyAlignment="1">
      <alignment horizontal="left"/>
    </xf>
    <xf numFmtId="0" fontId="8" fillId="3" borderId="5" xfId="0" applyNumberFormat="1" applyFont="1" applyFill="1" applyBorder="1" applyAlignment="1">
      <alignment horizontal="center"/>
    </xf>
    <xf numFmtId="0" fontId="8" fillId="3" borderId="3" xfId="0" applyNumberFormat="1" applyFont="1" applyFill="1" applyBorder="1" applyAlignment="1">
      <alignment horizontal="center"/>
    </xf>
    <xf numFmtId="0" fontId="8" fillId="3" borderId="6" xfId="0" applyNumberFormat="1" applyFont="1" applyFill="1" applyBorder="1" applyAlignment="1">
      <alignment horizontal="center"/>
    </xf>
    <xf numFmtId="0" fontId="6" fillId="3" borderId="7" xfId="0" applyNumberFormat="1" applyFont="1" applyFill="1" applyBorder="1" applyAlignment="1">
      <alignment horizontal="center" vertical="top"/>
    </xf>
    <xf numFmtId="0" fontId="6" fillId="3" borderId="1" xfId="0" applyNumberFormat="1" applyFont="1" applyFill="1" applyBorder="1" applyAlignment="1">
      <alignment horizontal="center" vertical="top"/>
    </xf>
    <xf numFmtId="0" fontId="6" fillId="3" borderId="8" xfId="0" applyNumberFormat="1" applyFont="1" applyFill="1" applyBorder="1" applyAlignment="1">
      <alignment horizontal="center" vertical="top"/>
    </xf>
    <xf numFmtId="0" fontId="7" fillId="8" borderId="5" xfId="0" applyNumberFormat="1" applyFont="1" applyFill="1" applyBorder="1" applyAlignment="1">
      <alignment horizontal="center" vertical="center"/>
    </xf>
    <xf numFmtId="0" fontId="5" fillId="8" borderId="3" xfId="0" applyNumberFormat="1" applyFont="1" applyFill="1" applyBorder="1" applyAlignment="1">
      <alignment horizontal="center" vertical="center"/>
    </xf>
    <xf numFmtId="0" fontId="5" fillId="8" borderId="6" xfId="0" applyNumberFormat="1" applyFont="1" applyFill="1" applyBorder="1" applyAlignment="1">
      <alignment horizontal="center" vertical="center"/>
    </xf>
    <xf numFmtId="0" fontId="21" fillId="8" borderId="7" xfId="1" applyNumberFormat="1" applyFont="1" applyFill="1" applyBorder="1" applyAlignment="1">
      <alignment horizontal="center" vertical="center"/>
    </xf>
    <xf numFmtId="0" fontId="22" fillId="8" borderId="1" xfId="0" applyNumberFormat="1" applyFont="1" applyFill="1" applyBorder="1" applyAlignment="1">
      <alignment horizontal="center" vertical="center"/>
    </xf>
    <xf numFmtId="0" fontId="22" fillId="8" borderId="8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6" borderId="0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050621771866629E-2"/>
          <c:y val="0.21746031746031746"/>
          <c:w val="0.92434076892055894"/>
          <c:h val="0.62699266758321881"/>
        </c:manualLayout>
      </c:layout>
      <c:lineChart>
        <c:grouping val="standard"/>
        <c:varyColors val="0"/>
        <c:ser>
          <c:idx val="2"/>
          <c:order val="0"/>
          <c:tx>
            <c:strRef>
              <c:f>'Midland Index'!$L$3</c:f>
              <c:strCache>
                <c:ptCount val="1"/>
                <c:pt idx="0">
                  <c:v>Midland Composite</c:v>
                </c:pt>
              </c:strCache>
            </c:strRef>
          </c:tx>
          <c:spPr>
            <a:ln w="508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'Midland Index'!$A$4:$A$130</c:f>
              <c:numCache>
                <c:formatCode>yyyy\-mm</c:formatCode>
                <c:ptCount val="127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</c:numCache>
            </c:numRef>
          </c:cat>
          <c:val>
            <c:numRef>
              <c:f>'Midland Index'!$L$4:$L$130</c:f>
              <c:numCache>
                <c:formatCode>#,##0.0_);\(#,##0.0\)</c:formatCode>
                <c:ptCount val="127"/>
                <c:pt idx="0">
                  <c:v>72.175626326162643</c:v>
                </c:pt>
                <c:pt idx="1">
                  <c:v>73.260675438027022</c:v>
                </c:pt>
                <c:pt idx="2">
                  <c:v>75.838582297179556</c:v>
                </c:pt>
                <c:pt idx="3">
                  <c:v>78.944802779591726</c:v>
                </c:pt>
                <c:pt idx="4">
                  <c:v>76.785389570843861</c:v>
                </c:pt>
                <c:pt idx="5">
                  <c:v>79.312114554121749</c:v>
                </c:pt>
                <c:pt idx="6">
                  <c:v>80.023759122954601</c:v>
                </c:pt>
                <c:pt idx="7">
                  <c:v>80.734370313613468</c:v>
                </c:pt>
                <c:pt idx="8">
                  <c:v>80.835836467447152</c:v>
                </c:pt>
                <c:pt idx="9">
                  <c:v>82.562986543044659</c:v>
                </c:pt>
                <c:pt idx="10">
                  <c:v>83.493811457999229</c:v>
                </c:pt>
                <c:pt idx="11">
                  <c:v>84.980496043228229</c:v>
                </c:pt>
                <c:pt idx="12">
                  <c:v>85.372509717569514</c:v>
                </c:pt>
                <c:pt idx="13">
                  <c:v>86.055211493600197</c:v>
                </c:pt>
                <c:pt idx="14">
                  <c:v>90.293949540546876</c:v>
                </c:pt>
                <c:pt idx="15">
                  <c:v>92.634984403292677</c:v>
                </c:pt>
                <c:pt idx="16">
                  <c:v>92.956678905239215</c:v>
                </c:pt>
                <c:pt idx="17">
                  <c:v>92.81064146178899</c:v>
                </c:pt>
                <c:pt idx="18">
                  <c:v>94.6944626342097</c:v>
                </c:pt>
                <c:pt idx="19">
                  <c:v>93.072340162267324</c:v>
                </c:pt>
                <c:pt idx="20">
                  <c:v>92.876041268876946</c:v>
                </c:pt>
                <c:pt idx="21">
                  <c:v>93.06871734754003</c:v>
                </c:pt>
                <c:pt idx="22">
                  <c:v>95.989975209025218</c:v>
                </c:pt>
                <c:pt idx="23">
                  <c:v>96.308323488867529</c:v>
                </c:pt>
                <c:pt idx="24">
                  <c:v>96.496281934264161</c:v>
                </c:pt>
                <c:pt idx="25">
                  <c:v>97.966594983354554</c:v>
                </c:pt>
                <c:pt idx="26">
                  <c:v>99.038156440245885</c:v>
                </c:pt>
                <c:pt idx="27">
                  <c:v>100.39650319132227</c:v>
                </c:pt>
                <c:pt idx="28">
                  <c:v>100.73138030237043</c:v>
                </c:pt>
                <c:pt idx="29">
                  <c:v>99.351880039070906</c:v>
                </c:pt>
                <c:pt idx="30">
                  <c:v>100.99156117256071</c:v>
                </c:pt>
                <c:pt idx="31">
                  <c:v>102.90536164486421</c:v>
                </c:pt>
                <c:pt idx="32">
                  <c:v>101.78732530819384</c:v>
                </c:pt>
                <c:pt idx="33">
                  <c:v>101.00877079685557</c:v>
                </c:pt>
                <c:pt idx="34">
                  <c:v>99.838311536964412</c:v>
                </c:pt>
                <c:pt idx="35">
                  <c:v>99.52546708769097</c:v>
                </c:pt>
                <c:pt idx="36">
                  <c:v>100.19499788635731</c:v>
                </c:pt>
                <c:pt idx="37">
                  <c:v>100.62375845458162</c:v>
                </c:pt>
                <c:pt idx="38">
                  <c:v>100.33002668595908</c:v>
                </c:pt>
                <c:pt idx="39">
                  <c:v>101.40727775233553</c:v>
                </c:pt>
                <c:pt idx="40">
                  <c:v>102.42066542194922</c:v>
                </c:pt>
                <c:pt idx="41">
                  <c:v>103.42269087563237</c:v>
                </c:pt>
                <c:pt idx="42">
                  <c:v>105.88712965849693</c:v>
                </c:pt>
                <c:pt idx="43">
                  <c:v>107.03659656748789</c:v>
                </c:pt>
                <c:pt idx="44">
                  <c:v>106.92334066927187</c:v>
                </c:pt>
                <c:pt idx="45">
                  <c:v>105.81904154842798</c:v>
                </c:pt>
                <c:pt idx="46">
                  <c:v>105.36007525874219</c:v>
                </c:pt>
                <c:pt idx="47">
                  <c:v>106.55865754202941</c:v>
                </c:pt>
                <c:pt idx="48">
                  <c:v>106.54275507019381</c:v>
                </c:pt>
                <c:pt idx="49">
                  <c:v>108.37369542144106</c:v>
                </c:pt>
                <c:pt idx="50">
                  <c:v>109.17269005574902</c:v>
                </c:pt>
                <c:pt idx="51">
                  <c:v>113.15270279331128</c:v>
                </c:pt>
                <c:pt idx="52">
                  <c:v>114.20486593885177</c:v>
                </c:pt>
                <c:pt idx="53">
                  <c:v>117.19943520812845</c:v>
                </c:pt>
                <c:pt idx="54">
                  <c:v>117.18192942124649</c:v>
                </c:pt>
                <c:pt idx="55">
                  <c:v>116.07499511102178</c:v>
                </c:pt>
                <c:pt idx="56">
                  <c:v>115.52650165818518</c:v>
                </c:pt>
                <c:pt idx="57">
                  <c:v>115.51764892358962</c:v>
                </c:pt>
                <c:pt idx="58">
                  <c:v>113.73316139351078</c:v>
                </c:pt>
                <c:pt idx="59">
                  <c:v>109.45502002163208</c:v>
                </c:pt>
                <c:pt idx="60">
                  <c:v>102.29734720089687</c:v>
                </c:pt>
                <c:pt idx="61">
                  <c:v>97.280557571285854</c:v>
                </c:pt>
                <c:pt idx="62">
                  <c:v>93.702178861512763</c:v>
                </c:pt>
                <c:pt idx="63">
                  <c:v>92.422601826276164</c:v>
                </c:pt>
                <c:pt idx="64">
                  <c:v>92.455891303168258</c:v>
                </c:pt>
                <c:pt idx="65">
                  <c:v>92.732117113807618</c:v>
                </c:pt>
                <c:pt idx="66">
                  <c:v>90.511095043805327</c:v>
                </c:pt>
                <c:pt idx="67">
                  <c:v>88.241866923655977</c:v>
                </c:pt>
                <c:pt idx="68">
                  <c:v>88.064405508752074</c:v>
                </c:pt>
                <c:pt idx="69">
                  <c:v>87.336600551710191</c:v>
                </c:pt>
                <c:pt idx="70">
                  <c:v>85.914249180942548</c:v>
                </c:pt>
                <c:pt idx="71">
                  <c:v>84.457853187342181</c:v>
                </c:pt>
                <c:pt idx="72">
                  <c:v>81.312154214415699</c:v>
                </c:pt>
                <c:pt idx="73">
                  <c:v>79.674606055723146</c:v>
                </c:pt>
                <c:pt idx="74">
                  <c:v>80.222614239929356</c:v>
                </c:pt>
                <c:pt idx="75">
                  <c:v>79.16223727748033</c:v>
                </c:pt>
                <c:pt idx="76">
                  <c:v>80.158877404054309</c:v>
                </c:pt>
                <c:pt idx="77">
                  <c:v>81.354616917606918</c:v>
                </c:pt>
                <c:pt idx="78">
                  <c:v>81.012822090074437</c:v>
                </c:pt>
                <c:pt idx="79">
                  <c:v>82.338756232775395</c:v>
                </c:pt>
                <c:pt idx="80">
                  <c:v>82.522584624537458</c:v>
                </c:pt>
                <c:pt idx="81">
                  <c:v>84.211139258833569</c:v>
                </c:pt>
                <c:pt idx="82">
                  <c:v>84.283228914668797</c:v>
                </c:pt>
                <c:pt idx="83">
                  <c:v>86.826459418733904</c:v>
                </c:pt>
                <c:pt idx="84">
                  <c:v>87.621951553860143</c:v>
                </c:pt>
                <c:pt idx="85">
                  <c:v>89.350363502614414</c:v>
                </c:pt>
                <c:pt idx="86">
                  <c:v>90.460120559305579</c:v>
                </c:pt>
                <c:pt idx="87">
                  <c:v>92.955478063252997</c:v>
                </c:pt>
                <c:pt idx="88">
                  <c:v>94.703593323125617</c:v>
                </c:pt>
                <c:pt idx="89">
                  <c:v>96.617466860264472</c:v>
                </c:pt>
                <c:pt idx="90">
                  <c:v>97.889157119973618</c:v>
                </c:pt>
                <c:pt idx="91">
                  <c:v>98.946147449258547</c:v>
                </c:pt>
                <c:pt idx="92">
                  <c:v>100.20863087075418</c:v>
                </c:pt>
                <c:pt idx="93">
                  <c:v>102.0613226559214</c:v>
                </c:pt>
                <c:pt idx="94">
                  <c:v>103.95046435743075</c:v>
                </c:pt>
                <c:pt idx="95">
                  <c:v>105.65849840680193</c:v>
                </c:pt>
                <c:pt idx="96">
                  <c:v>107.44840856663032</c:v>
                </c:pt>
                <c:pt idx="97">
                  <c:v>110.28140739621247</c:v>
                </c:pt>
                <c:pt idx="98">
                  <c:v>112.15247898573067</c:v>
                </c:pt>
                <c:pt idx="99">
                  <c:v>115.64134508130235</c:v>
                </c:pt>
                <c:pt idx="100">
                  <c:v>119.07651808372808</c:v>
                </c:pt>
                <c:pt idx="101">
                  <c:v>120.5231497359763</c:v>
                </c:pt>
                <c:pt idx="102">
                  <c:v>122.59432745823287</c:v>
                </c:pt>
                <c:pt idx="103">
                  <c:v>122.98127977433586</c:v>
                </c:pt>
                <c:pt idx="104">
                  <c:v>124.20922079711788</c:v>
                </c:pt>
                <c:pt idx="105">
                  <c:v>125.32643891857231</c:v>
                </c:pt>
                <c:pt idx="106">
                  <c:v>123.38276887529813</c:v>
                </c:pt>
                <c:pt idx="107">
                  <c:v>121.67365858046452</c:v>
                </c:pt>
                <c:pt idx="108">
                  <c:v>120.37231483743551</c:v>
                </c:pt>
                <c:pt idx="109">
                  <c:v>122.00502617276568</c:v>
                </c:pt>
                <c:pt idx="110">
                  <c:v>122.95059461420099</c:v>
                </c:pt>
                <c:pt idx="111">
                  <c:v>125.14043854190591</c:v>
                </c:pt>
                <c:pt idx="112">
                  <c:v>124.24199631459312</c:v>
                </c:pt>
                <c:pt idx="113">
                  <c:v>123.00308471615973</c:v>
                </c:pt>
                <c:pt idx="114">
                  <c:v>124.48636122754273</c:v>
                </c:pt>
                <c:pt idx="115">
                  <c:v>123.68088489307013</c:v>
                </c:pt>
                <c:pt idx="116">
                  <c:v>121.66080180261017</c:v>
                </c:pt>
                <c:pt idx="117">
                  <c:v>122.20054370458196</c:v>
                </c:pt>
                <c:pt idx="118">
                  <c:v>121.68373426150521</c:v>
                </c:pt>
                <c:pt idx="119">
                  <c:v>122.50687836331537</c:v>
                </c:pt>
                <c:pt idx="120">
                  <c:v>119.81951445453662</c:v>
                </c:pt>
                <c:pt idx="121">
                  <c:v>118.80039338528478</c:v>
                </c:pt>
                <c:pt idx="122">
                  <c:v>115.66769204114257</c:v>
                </c:pt>
                <c:pt idx="123">
                  <c:v>99.302321572578592</c:v>
                </c:pt>
                <c:pt idx="124">
                  <c:v>94.531854837758587</c:v>
                </c:pt>
                <c:pt idx="125">
                  <c:v>94.558832760599856</c:v>
                </c:pt>
                <c:pt idx="126">
                  <c:v>95.008288371055045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85-475F-B320-4939588C8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950144"/>
        <c:axId val="99983744"/>
      </c:lineChart>
      <c:dateAx>
        <c:axId val="140950144"/>
        <c:scaling>
          <c:orientation val="minMax"/>
        </c:scaling>
        <c:delete val="0"/>
        <c:axPos val="b"/>
        <c:numFmt formatCode="yyyy" sourceLinked="0"/>
        <c:majorTickMark val="none"/>
        <c:minorTickMark val="out"/>
        <c:tickLblPos val="nextTo"/>
        <c:spPr>
          <a:ln w="254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99983744"/>
        <c:crosses val="autoZero"/>
        <c:auto val="1"/>
        <c:lblOffset val="100"/>
        <c:baseTimeUnit val="months"/>
        <c:majorUnit val="12"/>
        <c:majorTimeUnit val="months"/>
        <c:minorUnit val="4"/>
        <c:minorTimeUnit val="months"/>
      </c:dateAx>
      <c:valAx>
        <c:axId val="99983744"/>
        <c:scaling>
          <c:orientation val="minMax"/>
          <c:max val="160"/>
          <c:min val="40"/>
        </c:scaling>
        <c:delete val="0"/>
        <c:axPos val="l"/>
        <c:majorGridlines>
          <c:spPr>
            <a:ln w="25400"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prstDash val="dash"/>
            </a:ln>
          </c:spPr>
        </c:minorGridlines>
        <c:numFmt formatCode="0" sourceLinked="0"/>
        <c:majorTickMark val="none"/>
        <c:minorTickMark val="none"/>
        <c:tickLblPos val="nextTo"/>
        <c:spPr>
          <a:ln w="254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40950144"/>
        <c:crosses val="autoZero"/>
        <c:crossBetween val="between"/>
        <c:majorUnit val="60"/>
        <c:min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83594133213199E-2"/>
          <c:y val="0.21672771672771673"/>
          <c:w val="0.92524024154526885"/>
          <c:h val="0.65066874574667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Graphs!$P$30</c:f>
              <c:strCache>
                <c:ptCount val="1"/>
                <c:pt idx="0">
                  <c:v>June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Graphs!$Q$29:$Z$29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Graphs!$Q$30:$Z$30</c:f>
              <c:numCache>
                <c:formatCode>General</c:formatCode>
                <c:ptCount val="10"/>
                <c:pt idx="0">
                  <c:v>76.616513364089911</c:v>
                </c:pt>
                <c:pt idx="1">
                  <c:v>147.15209124470076</c:v>
                </c:pt>
                <c:pt idx="2">
                  <c:v>112.77108433734939</c:v>
                </c:pt>
                <c:pt idx="3">
                  <c:v>123.20855614973262</c:v>
                </c:pt>
                <c:pt idx="4">
                  <c:v>198.00067608877865</c:v>
                </c:pt>
                <c:pt idx="5">
                  <c:v>156.90828203730803</c:v>
                </c:pt>
                <c:pt idx="6">
                  <c:v>116.62125340599455</c:v>
                </c:pt>
                <c:pt idx="7">
                  <c:v>91.244239631336399</c:v>
                </c:pt>
                <c:pt idx="8">
                  <c:v>132.89473684210526</c:v>
                </c:pt>
                <c:pt idx="9">
                  <c:v>114.91365777080063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9-4880-94F2-42AB03EF3C0E}"/>
            </c:ext>
          </c:extLst>
        </c:ser>
        <c:ser>
          <c:idx val="1"/>
          <c:order val="1"/>
          <c:tx>
            <c:strRef>
              <c:f>Graphs!$P$31</c:f>
              <c:strCache>
                <c:ptCount val="1"/>
                <c:pt idx="0">
                  <c:v>July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Graphs!$Q$29:$Z$29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Graphs!$Q$31:$Z$31</c:f>
              <c:numCache>
                <c:formatCode>General</c:formatCode>
                <c:ptCount val="10"/>
                <c:pt idx="0">
                  <c:v>75.769418407500041</c:v>
                </c:pt>
                <c:pt idx="1">
                  <c:v>183.99627763887463</c:v>
                </c:pt>
                <c:pt idx="2">
                  <c:v>112.77108433734939</c:v>
                </c:pt>
                <c:pt idx="3">
                  <c:v>121.92513368983957</c:v>
                </c:pt>
                <c:pt idx="4">
                  <c:v>199.94190002124367</c:v>
                </c:pt>
                <c:pt idx="5">
                  <c:v>162.90377299768193</c:v>
                </c:pt>
                <c:pt idx="6">
                  <c:v>116.62125340599455</c:v>
                </c:pt>
                <c:pt idx="7">
                  <c:v>92.626728110599075</c:v>
                </c:pt>
                <c:pt idx="8">
                  <c:v>127.63157894736842</c:v>
                </c:pt>
                <c:pt idx="9">
                  <c:v>114.44270015698586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9-4880-94F2-42AB03EF3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axId val="132253952"/>
        <c:axId val="132259840"/>
      </c:barChart>
      <c:catAx>
        <c:axId val="132253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Lato" panose="020F0502020204030203" pitchFamily="34" charset="0"/>
              </a:defRPr>
            </a:pPr>
            <a:endParaRPr lang="en-US"/>
          </a:p>
        </c:txPr>
        <c:crossAx val="132259840"/>
        <c:crossesAt val="0"/>
        <c:auto val="1"/>
        <c:lblAlgn val="ctr"/>
        <c:lblOffset val="100"/>
        <c:noMultiLvlLbl val="0"/>
      </c:catAx>
      <c:valAx>
        <c:axId val="1322598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32253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8899104437087469E-2"/>
          <c:y val="0.19199503106983423"/>
          <c:w val="0.24063733507344345"/>
          <c:h val="7.419064604103974E-2"/>
        </c:manualLayout>
      </c:layout>
      <c:overlay val="0"/>
      <c:txPr>
        <a:bodyPr/>
        <a:lstStyle/>
        <a:p>
          <a:pPr>
            <a:defRPr sz="1800">
              <a:latin typeface="Lato" panose="020F050202020403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908859197694643E-2"/>
          <c:y val="0.14499389499389501"/>
          <c:w val="0.95412161603789747"/>
          <c:h val="0.72005582635503884"/>
        </c:manualLayout>
      </c:layout>
      <c:barChart>
        <c:barDir val="bar"/>
        <c:grouping val="clustered"/>
        <c:varyColors val="0"/>
        <c:ser>
          <c:idx val="0"/>
          <c:order val="0"/>
          <c:tx>
            <c:v>Change</c:v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DE98-42D4-8878-67483C0F478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E98-42D4-8878-67483C0F478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22-429B-95AB-B92655978E53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DE98-42D4-8878-67483C0F478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222-429B-95AB-B92655978E5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222-429B-95AB-B92655978E5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E98-42D4-8878-67483C0F478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E98-42D4-8878-67483C0F478A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B-DE98-42D4-8878-67483C0F478A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D-DE98-42D4-8878-67483C0F478A}"/>
              </c:ext>
            </c:extLst>
          </c:dPt>
          <c:dLbls>
            <c:dLbl>
              <c:idx val="0"/>
              <c:layout>
                <c:manualLayout>
                  <c:x val="-6.1604951521734355E-3"/>
                  <c:y val="0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98-42D4-8878-67483C0F478A}"/>
                </c:ext>
              </c:extLst>
            </c:dLbl>
            <c:dLbl>
              <c:idx val="6"/>
              <c:layout>
                <c:manualLayout>
                  <c:x val="-2.3911003200476757E-2"/>
                  <c:y val="2.5435522482766576E-3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98-42D4-8878-67483C0F478A}"/>
                </c:ext>
              </c:extLst>
            </c:dLbl>
            <c:dLbl>
              <c:idx val="7"/>
              <c:layout>
                <c:manualLayout>
                  <c:x val="-3.2010769013639612E-2"/>
                  <c:y val="2.5437525437525437E-3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98-42D4-8878-67483C0F47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="ctr" anchorCtr="1"/>
              <a:lstStyle/>
              <a:p>
                <a:pPr>
                  <a:defRPr sz="1200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Graphs!$Q$29:$Z$29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Graphs!$Q$32:$Z$32</c:f>
              <c:numCache>
                <c:formatCode>\+0.0;\-0.0</c:formatCode>
                <c:ptCount val="10"/>
                <c:pt idx="0">
                  <c:v>-0.84709495658987066</c:v>
                </c:pt>
                <c:pt idx="1">
                  <c:v>36.844186394173875</c:v>
                </c:pt>
                <c:pt idx="2">
                  <c:v>0</c:v>
                </c:pt>
                <c:pt idx="3">
                  <c:v>-1.2834224598930462</c:v>
                </c:pt>
                <c:pt idx="4">
                  <c:v>1.9412239324650216</c:v>
                </c:pt>
                <c:pt idx="5">
                  <c:v>5.9954909603738997</c:v>
                </c:pt>
                <c:pt idx="6">
                  <c:v>0</c:v>
                </c:pt>
                <c:pt idx="7">
                  <c:v>1.3824884792626762</c:v>
                </c:pt>
                <c:pt idx="8">
                  <c:v>-5.2631578947368354</c:v>
                </c:pt>
                <c:pt idx="9">
                  <c:v>-0.47095761381476109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22-429B-95AB-B92655978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axId val="132284800"/>
        <c:axId val="132286336"/>
      </c:barChart>
      <c:catAx>
        <c:axId val="1322848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one"/>
        <c:crossAx val="132286336"/>
        <c:crosses val="autoZero"/>
        <c:auto val="1"/>
        <c:lblAlgn val="ctr"/>
        <c:lblOffset val="100"/>
        <c:noMultiLvlLbl val="0"/>
      </c:catAx>
      <c:valAx>
        <c:axId val="13228633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minorGridlines>
          <c:spPr>
            <a:ln w="15875">
              <a:prstDash val="dash"/>
            </a:ln>
          </c:spPr>
        </c:minorGridlines>
        <c:numFmt formatCode="\+0.0;\-0.0" sourceLinked="0"/>
        <c:majorTickMark val="none"/>
        <c:minorTickMark val="none"/>
        <c:tickLblPos val="low"/>
        <c:spPr>
          <a:ln w="381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32284800"/>
        <c:crosses val="autoZero"/>
        <c:crossBetween val="between"/>
        <c:minorUnit val="2.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83594133213199E-2"/>
          <c:y val="0.21672771672771673"/>
          <c:w val="0.92524024154526885"/>
          <c:h val="0.65066874574667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Graphs!$P$30</c:f>
              <c:strCache>
                <c:ptCount val="1"/>
                <c:pt idx="0">
                  <c:v>June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Graphs!$Q$29:$Z$29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Graphs!$Q$113:$Z$113</c:f>
              <c:numCache>
                <c:formatCode>General</c:formatCode>
                <c:ptCount val="10"/>
                <c:pt idx="0">
                  <c:v>68.988699735582713</c:v>
                </c:pt>
                <c:pt idx="1">
                  <c:v>134.32509028602746</c:v>
                </c:pt>
                <c:pt idx="2">
                  <c:v>97.269479815640409</c:v>
                </c:pt>
                <c:pt idx="3">
                  <c:v>122.50077549984491</c:v>
                </c:pt>
                <c:pt idx="4">
                  <c:v>114.52913484283296</c:v>
                </c:pt>
                <c:pt idx="5">
                  <c:v>159.13850623575888</c:v>
                </c:pt>
                <c:pt idx="6">
                  <c:v>104.65711985557806</c:v>
                </c:pt>
                <c:pt idx="7">
                  <c:v>89.445783132530124</c:v>
                </c:pt>
                <c:pt idx="8">
                  <c:v>123.53092562408852</c:v>
                </c:pt>
                <c:pt idx="9">
                  <c:v>108.03932909196067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9-4880-94F2-42AB03EF3C0E}"/>
            </c:ext>
          </c:extLst>
        </c:ser>
        <c:ser>
          <c:idx val="1"/>
          <c:order val="1"/>
          <c:tx>
            <c:strRef>
              <c:f>Graphs!$P$31</c:f>
              <c:strCache>
                <c:ptCount val="1"/>
                <c:pt idx="0">
                  <c:v>July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Graphs!$Q$29:$Z$29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Graphs!$Q$114:$Z$114</c:f>
              <c:numCache>
                <c:formatCode>General</c:formatCode>
                <c:ptCount val="10"/>
                <c:pt idx="0">
                  <c:v>68.724852767208873</c:v>
                </c:pt>
                <c:pt idx="1">
                  <c:v>166.13223106763539</c:v>
                </c:pt>
                <c:pt idx="2">
                  <c:v>98.400520278612973</c:v>
                </c:pt>
                <c:pt idx="3">
                  <c:v>121.14717577056484</c:v>
                </c:pt>
                <c:pt idx="4">
                  <c:v>115.56334021119925</c:v>
                </c:pt>
                <c:pt idx="5">
                  <c:v>164.7572239477503</c:v>
                </c:pt>
                <c:pt idx="6">
                  <c:v>103.92525188456003</c:v>
                </c:pt>
                <c:pt idx="7">
                  <c:v>93.301204819277103</c:v>
                </c:pt>
                <c:pt idx="8">
                  <c:v>119.41322810328558</c:v>
                </c:pt>
                <c:pt idx="9">
                  <c:v>106.4198958935801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9-4880-94F2-42AB03EF3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axId val="132317952"/>
        <c:axId val="132319488"/>
      </c:barChart>
      <c:catAx>
        <c:axId val="132317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Lato" panose="020F0502020204030203" pitchFamily="34" charset="0"/>
              </a:defRPr>
            </a:pPr>
            <a:endParaRPr lang="en-US"/>
          </a:p>
        </c:txPr>
        <c:crossAx val="132319488"/>
        <c:crossesAt val="0"/>
        <c:auto val="1"/>
        <c:lblAlgn val="ctr"/>
        <c:lblOffset val="100"/>
        <c:noMultiLvlLbl val="0"/>
      </c:catAx>
      <c:valAx>
        <c:axId val="132319488"/>
        <c:scaling>
          <c:orientation val="minMax"/>
          <c:max val="200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32317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8899104437087469E-2"/>
          <c:y val="0.19199503106983423"/>
          <c:w val="0.24063733507344345"/>
          <c:h val="7.419064604103974E-2"/>
        </c:manualLayout>
      </c:layout>
      <c:overlay val="0"/>
      <c:txPr>
        <a:bodyPr/>
        <a:lstStyle/>
        <a:p>
          <a:pPr>
            <a:defRPr sz="1800">
              <a:latin typeface="Lato" panose="020F050202020403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908859197694643E-2"/>
          <c:y val="0.14499389499389501"/>
          <c:w val="0.95412161603789747"/>
          <c:h val="0.72005582635503884"/>
        </c:manualLayout>
      </c:layout>
      <c:barChart>
        <c:barDir val="bar"/>
        <c:grouping val="clustered"/>
        <c:varyColors val="0"/>
        <c:ser>
          <c:idx val="0"/>
          <c:order val="0"/>
          <c:tx>
            <c:v>Change</c:v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4D61-4EA8-8578-74AD8906A30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D61-4EA8-8578-74AD8906A30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22-429B-95AB-B92655978E53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4D61-4EA8-8578-74AD8906A30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222-429B-95AB-B92655978E5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222-429B-95AB-B92655978E53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9-4D61-4EA8-8578-74AD8906A30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D61-4EA8-8578-74AD8906A30F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C-4D61-4EA8-8578-74AD8906A30F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E-4D61-4EA8-8578-74AD8906A30F}"/>
              </c:ext>
            </c:extLst>
          </c:dPt>
          <c:dLbls>
            <c:numFmt formatCode="\+0.0;\-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Graphs!$Q$112:$Z$112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Graphs!$Q$115:$Z$115</c:f>
              <c:numCache>
                <c:formatCode>\+0.0;\-0.0</c:formatCode>
                <c:ptCount val="10"/>
                <c:pt idx="0">
                  <c:v>-0.2638469683738407</c:v>
                </c:pt>
                <c:pt idx="1">
                  <c:v>31.807140781607927</c:v>
                </c:pt>
                <c:pt idx="2">
                  <c:v>1.1310404629725639</c:v>
                </c:pt>
                <c:pt idx="3">
                  <c:v>-1.353599729280063</c:v>
                </c:pt>
                <c:pt idx="4">
                  <c:v>1.0342053683662868</c:v>
                </c:pt>
                <c:pt idx="5">
                  <c:v>5.6187177119914224</c:v>
                </c:pt>
                <c:pt idx="6">
                  <c:v>-0.73186797101803336</c:v>
                </c:pt>
                <c:pt idx="7">
                  <c:v>3.855421686746979</c:v>
                </c:pt>
                <c:pt idx="8">
                  <c:v>-4.1176975208029489</c:v>
                </c:pt>
                <c:pt idx="9">
                  <c:v>-1.6194331983805625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22-429B-95AB-B92655978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axId val="132332928"/>
        <c:axId val="132334720"/>
      </c:barChart>
      <c:catAx>
        <c:axId val="13233292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one"/>
        <c:crossAx val="132334720"/>
        <c:crosses val="autoZero"/>
        <c:auto val="1"/>
        <c:lblAlgn val="ctr"/>
        <c:lblOffset val="100"/>
        <c:noMultiLvlLbl val="0"/>
      </c:catAx>
      <c:valAx>
        <c:axId val="13233472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minorGridlines>
          <c:spPr>
            <a:ln w="15875">
              <a:prstDash val="dash"/>
            </a:ln>
          </c:spPr>
        </c:minorGridlines>
        <c:numFmt formatCode="\+0.0;\-0.0" sourceLinked="0"/>
        <c:majorTickMark val="none"/>
        <c:minorTickMark val="none"/>
        <c:tickLblPos val="low"/>
        <c:spPr>
          <a:ln w="381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32332928"/>
        <c:crosses val="autoZero"/>
        <c:crossBetween val="between"/>
        <c:minorUnit val="2.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050621771866629E-2"/>
          <c:y val="0.21746031746031746"/>
          <c:w val="0.92434076892055894"/>
          <c:h val="0.62699266758321881"/>
        </c:manualLayout>
      </c:layout>
      <c:lineChart>
        <c:grouping val="standard"/>
        <c:varyColors val="0"/>
        <c:ser>
          <c:idx val="2"/>
          <c:order val="0"/>
          <c:tx>
            <c:strRef>
              <c:f>'Permian Basin Index'!$L$3</c:f>
              <c:strCache>
                <c:ptCount val="1"/>
                <c:pt idx="0">
                  <c:v>Permian Basin Composite</c:v>
                </c:pt>
              </c:strCache>
            </c:strRef>
          </c:tx>
          <c:spPr>
            <a:ln w="508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'Permian Basin Index'!$A$4:$A$130</c:f>
              <c:numCache>
                <c:formatCode>yyyy\-mm</c:formatCode>
                <c:ptCount val="127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</c:numCache>
            </c:numRef>
          </c:cat>
          <c:val>
            <c:numRef>
              <c:f>'Permian Basin Index'!$L$4:$L$130</c:f>
              <c:numCache>
                <c:formatCode>#,##0.0_);\(#,##0.0\)</c:formatCode>
                <c:ptCount val="127"/>
                <c:pt idx="0">
                  <c:v>75.914190284270902</c:v>
                </c:pt>
                <c:pt idx="1">
                  <c:v>76.946764482400184</c:v>
                </c:pt>
                <c:pt idx="2">
                  <c:v>80.671923536959554</c:v>
                </c:pt>
                <c:pt idx="3">
                  <c:v>81.75759783686928</c:v>
                </c:pt>
                <c:pt idx="4">
                  <c:v>79.733985833505614</c:v>
                </c:pt>
                <c:pt idx="5">
                  <c:v>83.442632090825512</c:v>
                </c:pt>
                <c:pt idx="6">
                  <c:v>82.086443850622828</c:v>
                </c:pt>
                <c:pt idx="7">
                  <c:v>82.844585428338149</c:v>
                </c:pt>
                <c:pt idx="8">
                  <c:v>82.818799005162901</c:v>
                </c:pt>
                <c:pt idx="9">
                  <c:v>83.871175181478179</c:v>
                </c:pt>
                <c:pt idx="10">
                  <c:v>84.823382117418433</c:v>
                </c:pt>
                <c:pt idx="11">
                  <c:v>86.061676456703921</c:v>
                </c:pt>
                <c:pt idx="12">
                  <c:v>86.899558714300326</c:v>
                </c:pt>
                <c:pt idx="13">
                  <c:v>87.384390171227366</c:v>
                </c:pt>
                <c:pt idx="14">
                  <c:v>92.928892185031927</c:v>
                </c:pt>
                <c:pt idx="15">
                  <c:v>94.0163663272875</c:v>
                </c:pt>
                <c:pt idx="16">
                  <c:v>93.700172274400984</c:v>
                </c:pt>
                <c:pt idx="17">
                  <c:v>94.409570532877069</c:v>
                </c:pt>
                <c:pt idx="18">
                  <c:v>95.049989271547531</c:v>
                </c:pt>
                <c:pt idx="19">
                  <c:v>94.288196368249444</c:v>
                </c:pt>
                <c:pt idx="20">
                  <c:v>93.940147576266185</c:v>
                </c:pt>
                <c:pt idx="21">
                  <c:v>93.936936321326058</c:v>
                </c:pt>
                <c:pt idx="22">
                  <c:v>96.028406260521209</c:v>
                </c:pt>
                <c:pt idx="23">
                  <c:v>97.095782548618573</c:v>
                </c:pt>
                <c:pt idx="24">
                  <c:v>97.299796817862244</c:v>
                </c:pt>
                <c:pt idx="25">
                  <c:v>98.675743125896062</c:v>
                </c:pt>
                <c:pt idx="26">
                  <c:v>99.294289682564965</c:v>
                </c:pt>
                <c:pt idx="27">
                  <c:v>100.02620484830427</c:v>
                </c:pt>
                <c:pt idx="28">
                  <c:v>100.69109870916282</c:v>
                </c:pt>
                <c:pt idx="29">
                  <c:v>99.153498247054443</c:v>
                </c:pt>
                <c:pt idx="30">
                  <c:v>100.62254316563731</c:v>
                </c:pt>
                <c:pt idx="31">
                  <c:v>102.62289428328954</c:v>
                </c:pt>
                <c:pt idx="32">
                  <c:v>101.75717299977856</c:v>
                </c:pt>
                <c:pt idx="33">
                  <c:v>101.16881118404645</c:v>
                </c:pt>
                <c:pt idx="34">
                  <c:v>99.592423040598547</c:v>
                </c:pt>
                <c:pt idx="35">
                  <c:v>99.127577751282871</c:v>
                </c:pt>
                <c:pt idx="36">
                  <c:v>100.34335536550338</c:v>
                </c:pt>
                <c:pt idx="37">
                  <c:v>100.16076139487333</c:v>
                </c:pt>
                <c:pt idx="38">
                  <c:v>100.37248130310577</c:v>
                </c:pt>
                <c:pt idx="39">
                  <c:v>100.8014998550893</c:v>
                </c:pt>
                <c:pt idx="40">
                  <c:v>101.88046482380479</c:v>
                </c:pt>
                <c:pt idx="41">
                  <c:v>102.35605874063803</c:v>
                </c:pt>
                <c:pt idx="42">
                  <c:v>104.58728983654183</c:v>
                </c:pt>
                <c:pt idx="43">
                  <c:v>105.50516283526824</c:v>
                </c:pt>
                <c:pt idx="44">
                  <c:v>104.7832436302609</c:v>
                </c:pt>
                <c:pt idx="45">
                  <c:v>103.97970489747814</c:v>
                </c:pt>
                <c:pt idx="46">
                  <c:v>102.73304312536924</c:v>
                </c:pt>
                <c:pt idx="47">
                  <c:v>104.39844936129474</c:v>
                </c:pt>
                <c:pt idx="48">
                  <c:v>104.72331532684927</c:v>
                </c:pt>
                <c:pt idx="49">
                  <c:v>106.04903652153079</c:v>
                </c:pt>
                <c:pt idx="50">
                  <c:v>107.41523039099771</c:v>
                </c:pt>
                <c:pt idx="51">
                  <c:v>111.12823241628007</c:v>
                </c:pt>
                <c:pt idx="52">
                  <c:v>110.7894472099032</c:v>
                </c:pt>
                <c:pt idx="53">
                  <c:v>114.36824130166946</c:v>
                </c:pt>
                <c:pt idx="54">
                  <c:v>113.94875320533701</c:v>
                </c:pt>
                <c:pt idx="55">
                  <c:v>112.649693620474</c:v>
                </c:pt>
                <c:pt idx="56">
                  <c:v>112.65244080628781</c:v>
                </c:pt>
                <c:pt idx="57">
                  <c:v>112.61432754397825</c:v>
                </c:pt>
                <c:pt idx="58">
                  <c:v>110.89992093806561</c:v>
                </c:pt>
                <c:pt idx="59">
                  <c:v>107.18068206287836</c:v>
                </c:pt>
                <c:pt idx="60">
                  <c:v>100.67015148549649</c:v>
                </c:pt>
                <c:pt idx="61">
                  <c:v>96.160197972599335</c:v>
                </c:pt>
                <c:pt idx="62">
                  <c:v>94.279091487674009</c:v>
                </c:pt>
                <c:pt idx="63">
                  <c:v>92.114446212179359</c:v>
                </c:pt>
                <c:pt idx="64">
                  <c:v>92.360477738820066</c:v>
                </c:pt>
                <c:pt idx="65">
                  <c:v>92.628039250368431</c:v>
                </c:pt>
                <c:pt idx="66">
                  <c:v>90.562636261116211</c:v>
                </c:pt>
                <c:pt idx="67">
                  <c:v>88.083522011389221</c:v>
                </c:pt>
                <c:pt idx="68">
                  <c:v>88.003791848670673</c:v>
                </c:pt>
                <c:pt idx="69">
                  <c:v>86.594540579899245</c:v>
                </c:pt>
                <c:pt idx="70">
                  <c:v>84.293802200362563</c:v>
                </c:pt>
                <c:pt idx="71">
                  <c:v>83.339589944989214</c:v>
                </c:pt>
                <c:pt idx="72">
                  <c:v>81.09615216323779</c:v>
                </c:pt>
                <c:pt idx="73">
                  <c:v>80.045135039859332</c:v>
                </c:pt>
                <c:pt idx="74">
                  <c:v>81.092303090140391</c:v>
                </c:pt>
                <c:pt idx="75">
                  <c:v>79.859083656381117</c:v>
                </c:pt>
                <c:pt idx="76">
                  <c:v>80.778804951936053</c:v>
                </c:pt>
                <c:pt idx="77">
                  <c:v>82.228375058232629</c:v>
                </c:pt>
                <c:pt idx="78">
                  <c:v>81.287498042239577</c:v>
                </c:pt>
                <c:pt idx="79">
                  <c:v>83.108617268367809</c:v>
                </c:pt>
                <c:pt idx="80">
                  <c:v>82.518470750000375</c:v>
                </c:pt>
                <c:pt idx="81">
                  <c:v>83.614318378036614</c:v>
                </c:pt>
                <c:pt idx="82">
                  <c:v>83.266266463485309</c:v>
                </c:pt>
                <c:pt idx="83">
                  <c:v>85.75632732298142</c:v>
                </c:pt>
                <c:pt idx="84">
                  <c:v>86.782370556994294</c:v>
                </c:pt>
                <c:pt idx="85">
                  <c:v>87.931918689440323</c:v>
                </c:pt>
                <c:pt idx="86">
                  <c:v>90.181674730219669</c:v>
                </c:pt>
                <c:pt idx="87">
                  <c:v>91.034770756477073</c:v>
                </c:pt>
                <c:pt idx="88">
                  <c:v>92.891092388288641</c:v>
                </c:pt>
                <c:pt idx="89">
                  <c:v>95.001013823570545</c:v>
                </c:pt>
                <c:pt idx="90">
                  <c:v>95.472893916750721</c:v>
                </c:pt>
                <c:pt idx="91">
                  <c:v>95.897521576142836</c:v>
                </c:pt>
                <c:pt idx="92">
                  <c:v>97.013284915384588</c:v>
                </c:pt>
                <c:pt idx="93">
                  <c:v>97.674764121852348</c:v>
                </c:pt>
                <c:pt idx="94">
                  <c:v>98.725962267183007</c:v>
                </c:pt>
                <c:pt idx="95">
                  <c:v>100.15569376096393</c:v>
                </c:pt>
                <c:pt idx="96">
                  <c:v>101.56834238546207</c:v>
                </c:pt>
                <c:pt idx="97">
                  <c:v>103.51281388401021</c:v>
                </c:pt>
                <c:pt idx="98">
                  <c:v>105.69457255932508</c:v>
                </c:pt>
                <c:pt idx="99">
                  <c:v>108.62381506876754</c:v>
                </c:pt>
                <c:pt idx="100">
                  <c:v>111.71301199914397</c:v>
                </c:pt>
                <c:pt idx="101">
                  <c:v>112.83866140674303</c:v>
                </c:pt>
                <c:pt idx="102">
                  <c:v>114.2939332749033</c:v>
                </c:pt>
                <c:pt idx="103">
                  <c:v>114.27943617979508</c:v>
                </c:pt>
                <c:pt idx="104">
                  <c:v>116.17542617530911</c:v>
                </c:pt>
                <c:pt idx="105">
                  <c:v>116.14816819484625</c:v>
                </c:pt>
                <c:pt idx="106">
                  <c:v>114.07581527375893</c:v>
                </c:pt>
                <c:pt idx="107">
                  <c:v>112.40756287132763</c:v>
                </c:pt>
                <c:pt idx="108">
                  <c:v>112.14570711947525</c:v>
                </c:pt>
                <c:pt idx="109">
                  <c:v>113.19935819032476</c:v>
                </c:pt>
                <c:pt idx="110">
                  <c:v>115.03317522023468</c:v>
                </c:pt>
                <c:pt idx="111">
                  <c:v>116.90088296951893</c:v>
                </c:pt>
                <c:pt idx="112">
                  <c:v>115.57185050075483</c:v>
                </c:pt>
                <c:pt idx="113">
                  <c:v>114.6225428997558</c:v>
                </c:pt>
                <c:pt idx="114">
                  <c:v>116.47253101032589</c:v>
                </c:pt>
                <c:pt idx="115">
                  <c:v>115.6221098227139</c:v>
                </c:pt>
                <c:pt idx="116">
                  <c:v>113.10872623734186</c:v>
                </c:pt>
                <c:pt idx="117">
                  <c:v>113.51539646565757</c:v>
                </c:pt>
                <c:pt idx="118">
                  <c:v>111.95616372077846</c:v>
                </c:pt>
                <c:pt idx="119">
                  <c:v>113.68101708936842</c:v>
                </c:pt>
                <c:pt idx="120">
                  <c:v>110.11222564971429</c:v>
                </c:pt>
                <c:pt idx="121">
                  <c:v>109.81728087471211</c:v>
                </c:pt>
                <c:pt idx="122">
                  <c:v>108.6476469669214</c:v>
                </c:pt>
                <c:pt idx="123">
                  <c:v>93.107308343022126</c:v>
                </c:pt>
                <c:pt idx="124">
                  <c:v>90.878969857442172</c:v>
                </c:pt>
                <c:pt idx="125">
                  <c:v>91.673539581619963</c:v>
                </c:pt>
                <c:pt idx="126">
                  <c:v>93.12556037289265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85-475F-B320-4939588C8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347776"/>
        <c:axId val="132349312"/>
      </c:lineChart>
      <c:dateAx>
        <c:axId val="132347776"/>
        <c:scaling>
          <c:orientation val="minMax"/>
        </c:scaling>
        <c:delete val="0"/>
        <c:axPos val="b"/>
        <c:numFmt formatCode="yyyy" sourceLinked="0"/>
        <c:majorTickMark val="none"/>
        <c:minorTickMark val="out"/>
        <c:tickLblPos val="nextTo"/>
        <c:spPr>
          <a:ln w="254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32349312"/>
        <c:crosses val="autoZero"/>
        <c:auto val="1"/>
        <c:lblOffset val="100"/>
        <c:baseTimeUnit val="months"/>
        <c:majorUnit val="12"/>
        <c:majorTimeUnit val="months"/>
        <c:minorUnit val="4"/>
        <c:minorTimeUnit val="months"/>
      </c:dateAx>
      <c:valAx>
        <c:axId val="132349312"/>
        <c:scaling>
          <c:orientation val="minMax"/>
          <c:max val="160"/>
          <c:min val="40"/>
        </c:scaling>
        <c:delete val="0"/>
        <c:axPos val="l"/>
        <c:majorGridlines>
          <c:spPr>
            <a:ln w="25400"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prstDash val="dash"/>
            </a:ln>
          </c:spPr>
        </c:minorGridlines>
        <c:numFmt formatCode="0" sourceLinked="0"/>
        <c:majorTickMark val="none"/>
        <c:minorTickMark val="none"/>
        <c:tickLblPos val="nextTo"/>
        <c:spPr>
          <a:ln w="254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32347776"/>
        <c:crosses val="autoZero"/>
        <c:crossBetween val="between"/>
        <c:majorUnit val="60"/>
        <c:min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239655</xdr:colOff>
      <xdr:row>1</xdr:row>
      <xdr:rowOff>447681</xdr:rowOff>
    </xdr:from>
    <xdr:to>
      <xdr:col>9</xdr:col>
      <xdr:colOff>507873</xdr:colOff>
      <xdr:row>1</xdr:row>
      <xdr:rowOff>1438275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6855" y="638181"/>
          <a:ext cx="1030218" cy="9905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178969</xdr:colOff>
      <xdr:row>27</xdr:row>
      <xdr:rowOff>33341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14</xdr:col>
      <xdr:colOff>69273</xdr:colOff>
      <xdr:row>54</xdr:row>
      <xdr:rowOff>39624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14</xdr:col>
      <xdr:colOff>91573</xdr:colOff>
      <xdr:row>82</xdr:row>
      <xdr:rowOff>39624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112</xdr:row>
      <xdr:rowOff>0</xdr:rowOff>
    </xdr:from>
    <xdr:to>
      <xdr:col>14</xdr:col>
      <xdr:colOff>69273</xdr:colOff>
      <xdr:row>137</xdr:row>
      <xdr:rowOff>39624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139</xdr:row>
      <xdr:rowOff>0</xdr:rowOff>
    </xdr:from>
    <xdr:to>
      <xdr:col>14</xdr:col>
      <xdr:colOff>91573</xdr:colOff>
      <xdr:row>165</xdr:row>
      <xdr:rowOff>39624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748392</xdr:colOff>
      <xdr:row>84</xdr:row>
      <xdr:rowOff>27214</xdr:rowOff>
    </xdr:from>
    <xdr:to>
      <xdr:col>14</xdr:col>
      <xdr:colOff>165361</xdr:colOff>
      <xdr:row>109</xdr:row>
      <xdr:rowOff>60555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0.00692</cdr:x>
      <cdr:y>0.01509</cdr:y>
    </cdr:from>
    <cdr:to>
      <cdr:x>0.98061</cdr:x>
      <cdr:y>0.17565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777" y="72392"/>
          <a:ext cx="9819634" cy="770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Lato Black" panose="020F0A02020204030203" pitchFamily="34" charset="0"/>
            </a:rPr>
            <a:t>Midland</a:t>
          </a:r>
          <a:r>
            <a:rPr lang="en-US" sz="1800" baseline="0">
              <a:latin typeface="Lato Black" panose="020F0A02020204030203" pitchFamily="34" charset="0"/>
            </a:rPr>
            <a:t> Economic</a:t>
          </a:r>
          <a:r>
            <a:rPr lang="en-US" sz="1800">
              <a:latin typeface="Lato Black" panose="020F0A02020204030203" pitchFamily="34" charset="0"/>
            </a:rPr>
            <a:t> Index</a:t>
          </a:r>
          <a:r>
            <a:rPr lang="en-US" sz="1400" baseline="0">
              <a:latin typeface="Lato" panose="020F0502020204030203" pitchFamily="34" charset="0"/>
            </a:rPr>
            <a:t> </a:t>
          </a:r>
        </a:p>
        <a:p xmlns:a="http://schemas.openxmlformats.org/drawingml/2006/main">
          <a:r>
            <a:rPr lang="en-US" sz="1400" i="1" baseline="0">
              <a:latin typeface="Lato" panose="020F0502020204030203" pitchFamily="34" charset="0"/>
            </a:rPr>
            <a:t>(Index adjusted such that 100 represents economic status in 2012)</a:t>
          </a:r>
        </a:p>
      </cdr:txBody>
    </cdr:sp>
  </cdr:relSizeAnchor>
  <cdr:relSizeAnchor xmlns:cdr="http://schemas.openxmlformats.org/drawingml/2006/chartDrawing">
    <cdr:from>
      <cdr:x>0.00614</cdr:x>
      <cdr:y>0.9247</cdr:y>
    </cdr:from>
    <cdr:to>
      <cdr:x>0.99416</cdr:x>
      <cdr:y>0.99127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2006" y="4439122"/>
          <a:ext cx="9974036" cy="31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0.30237</cdr:y>
    </cdr:from>
    <cdr:to>
      <cdr:x>0.05001</cdr:x>
      <cdr:y>0.36387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0" y="1451536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140</a:t>
          </a:r>
        </a:p>
      </cdr:txBody>
    </cdr:sp>
  </cdr:relSizeAnchor>
  <cdr:relSizeAnchor xmlns:cdr="http://schemas.openxmlformats.org/drawingml/2006/chartDrawing">
    <cdr:from>
      <cdr:x>0</cdr:x>
      <cdr:y>0.40741</cdr:y>
    </cdr:from>
    <cdr:to>
      <cdr:x>0.05001</cdr:x>
      <cdr:y>0.46892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0" y="1955800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120</a:t>
          </a:r>
        </a:p>
      </cdr:txBody>
    </cdr:sp>
  </cdr:relSizeAnchor>
  <cdr:relSizeAnchor xmlns:cdr="http://schemas.openxmlformats.org/drawingml/2006/chartDrawing">
    <cdr:from>
      <cdr:x>0</cdr:x>
      <cdr:y>0.61983</cdr:y>
    </cdr:from>
    <cdr:to>
      <cdr:x>0.05001</cdr:x>
      <cdr:y>0.68133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0" y="2975535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80</a:t>
          </a:r>
        </a:p>
      </cdr:txBody>
    </cdr:sp>
  </cdr:relSizeAnchor>
  <cdr:relSizeAnchor xmlns:cdr="http://schemas.openxmlformats.org/drawingml/2006/chartDrawing">
    <cdr:from>
      <cdr:x>0</cdr:x>
      <cdr:y>0.72253</cdr:y>
    </cdr:from>
    <cdr:to>
      <cdr:x>0.05001</cdr:x>
      <cdr:y>0.78404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3468593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60</a:t>
          </a:r>
        </a:p>
      </cdr:txBody>
    </cdr:sp>
  </cdr:relSizeAnchor>
  <cdr:relSizeAnchor xmlns:cdr="http://schemas.openxmlformats.org/drawingml/2006/chartDrawing">
    <cdr:from>
      <cdr:x>0.00614</cdr:x>
      <cdr:y>0.9247</cdr:y>
    </cdr:from>
    <cdr:to>
      <cdr:x>0.99416</cdr:x>
      <cdr:y>0.99127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2006" y="4439122"/>
          <a:ext cx="9974036" cy="31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0.30237</cdr:y>
    </cdr:from>
    <cdr:to>
      <cdr:x>0.05001</cdr:x>
      <cdr:y>0.36387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451536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140</a:t>
          </a:r>
        </a:p>
      </cdr:txBody>
    </cdr:sp>
  </cdr:relSizeAnchor>
  <cdr:relSizeAnchor xmlns:cdr="http://schemas.openxmlformats.org/drawingml/2006/chartDrawing">
    <cdr:from>
      <cdr:x>0</cdr:x>
      <cdr:y>0.40741</cdr:y>
    </cdr:from>
    <cdr:to>
      <cdr:x>0.05001</cdr:x>
      <cdr:y>0.46892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1955800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120</a:t>
          </a:r>
        </a:p>
      </cdr:txBody>
    </cdr:sp>
  </cdr:relSizeAnchor>
  <cdr:relSizeAnchor xmlns:cdr="http://schemas.openxmlformats.org/drawingml/2006/chartDrawing">
    <cdr:from>
      <cdr:x>0</cdr:x>
      <cdr:y>0.61983</cdr:y>
    </cdr:from>
    <cdr:to>
      <cdr:x>0.05001</cdr:x>
      <cdr:y>0.68133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2975535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80</a:t>
          </a:r>
        </a:p>
      </cdr:txBody>
    </cdr:sp>
  </cdr:relSizeAnchor>
  <cdr:relSizeAnchor xmlns:cdr="http://schemas.openxmlformats.org/drawingml/2006/chartDrawing">
    <cdr:from>
      <cdr:x>0</cdr:x>
      <cdr:y>0.72253</cdr:y>
    </cdr:from>
    <cdr:to>
      <cdr:x>0.05001</cdr:x>
      <cdr:y>0.78404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3468593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60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0.00501</cdr:x>
      <cdr:y>0.01018</cdr:y>
    </cdr:from>
    <cdr:to>
      <cdr:x>0.97855</cdr:x>
      <cdr:y>0.203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9867561" cy="962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aseline="0">
              <a:latin typeface="Lato Black" panose="020F0A02020204030203" pitchFamily="34" charset="0"/>
            </a:rPr>
            <a:t>Midland Economic I</a:t>
          </a:r>
          <a:r>
            <a:rPr lang="en-US" sz="1800">
              <a:latin typeface="Lato Black" panose="020F0A02020204030203" pitchFamily="34" charset="0"/>
            </a:rPr>
            <a:t>ndex</a:t>
          </a:r>
        </a:p>
        <a:p xmlns:a="http://schemas.openxmlformats.org/drawingml/2006/main">
          <a:r>
            <a:rPr lang="en-US" sz="1400" baseline="0">
              <a:latin typeface="Lato" panose="020F0502020204030203" pitchFamily="34" charset="0"/>
            </a:rPr>
            <a:t>Recent values by sector</a:t>
          </a:r>
        </a:p>
        <a:p xmlns:a="http://schemas.openxmlformats.org/drawingml/2006/main">
          <a:r>
            <a:rPr lang="en-US" sz="1400" i="1" baseline="0">
              <a:latin typeface="Lato" panose="020F0502020204030203" pitchFamily="34" charset="0"/>
            </a:rPr>
            <a:t>(Index adjusted such that 100 represents economic status in 2012)</a:t>
          </a:r>
        </a:p>
      </cdr:txBody>
    </cdr:sp>
  </cdr:relSizeAnchor>
  <cdr:relSizeAnchor xmlns:cdr="http://schemas.openxmlformats.org/drawingml/2006/chartDrawing">
    <cdr:from>
      <cdr:x>0.0033</cdr:x>
      <cdr:y>0.93405</cdr:y>
    </cdr:from>
    <cdr:to>
      <cdr:x>0.99521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3318" y="4485409"/>
          <a:ext cx="10014821" cy="31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0.94044</cdr:y>
    </cdr:from>
    <cdr:to>
      <cdr:x>1</cdr:x>
      <cdr:y>0.99765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695263"/>
          <a:ext cx="10076014" cy="285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0.00507</cdr:x>
      <cdr:y>0.01018</cdr:y>
    </cdr:from>
    <cdr:to>
      <cdr:x>0.99039</cdr:x>
      <cdr:y>0.203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9872378" cy="962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Lato Black" panose="020F0A02020204030203" pitchFamily="34" charset="0"/>
            </a:rPr>
            <a:t>Midland Economic Index</a:t>
          </a:r>
        </a:p>
        <a:p xmlns:a="http://schemas.openxmlformats.org/drawingml/2006/main">
          <a:r>
            <a:rPr lang="en-US" sz="1400" baseline="0">
              <a:latin typeface="Lato" panose="020F0502020204030203" pitchFamily="34" charset="0"/>
            </a:rPr>
            <a:t>Change from previous month by sector</a:t>
          </a:r>
        </a:p>
        <a:p xmlns:a="http://schemas.openxmlformats.org/drawingml/2006/main">
          <a:endParaRPr lang="en-US" sz="1400" i="1" baseline="0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0.94044</cdr:y>
    </cdr:from>
    <cdr:to>
      <cdr:x>1</cdr:x>
      <cdr:y>0.99765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4695263"/>
          <a:ext cx="10076014" cy="285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0.00501</cdr:x>
      <cdr:y>0.01018</cdr:y>
    </cdr:from>
    <cdr:to>
      <cdr:x>0.97855</cdr:x>
      <cdr:y>0.203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9867561" cy="962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aseline="0">
              <a:latin typeface="Lato Black" panose="020F0A02020204030203" pitchFamily="34" charset="0"/>
            </a:rPr>
            <a:t>Permian Basin Economic I</a:t>
          </a:r>
          <a:r>
            <a:rPr lang="en-US" sz="1800">
              <a:latin typeface="Lato Black" panose="020F0A02020204030203" pitchFamily="34" charset="0"/>
            </a:rPr>
            <a:t>ndex</a:t>
          </a:r>
        </a:p>
        <a:p xmlns:a="http://schemas.openxmlformats.org/drawingml/2006/main">
          <a:r>
            <a:rPr lang="en-US" sz="1400" baseline="0">
              <a:latin typeface="Lato" panose="020F0502020204030203" pitchFamily="34" charset="0"/>
            </a:rPr>
            <a:t>Recent values by sector</a:t>
          </a:r>
        </a:p>
        <a:p xmlns:a="http://schemas.openxmlformats.org/drawingml/2006/main">
          <a:r>
            <a:rPr lang="en-US" sz="1400" i="1" baseline="0">
              <a:latin typeface="Lato" panose="020F0502020204030203" pitchFamily="34" charset="0"/>
            </a:rPr>
            <a:t>(Index adjusted such that 100 represents economic status in 2012)</a:t>
          </a:r>
        </a:p>
      </cdr:txBody>
    </cdr:sp>
  </cdr:relSizeAnchor>
  <cdr:relSizeAnchor xmlns:cdr="http://schemas.openxmlformats.org/drawingml/2006/chartDrawing">
    <cdr:from>
      <cdr:x>0.0033</cdr:x>
      <cdr:y>0.93405</cdr:y>
    </cdr:from>
    <cdr:to>
      <cdr:x>0.99521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3318" y="4485409"/>
          <a:ext cx="10014821" cy="31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0.94044</cdr:y>
    </cdr:from>
    <cdr:to>
      <cdr:x>1</cdr:x>
      <cdr:y>0.99765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695263"/>
          <a:ext cx="10076014" cy="285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0.00507</cdr:x>
      <cdr:y>0.01018</cdr:y>
    </cdr:from>
    <cdr:to>
      <cdr:x>0.99039</cdr:x>
      <cdr:y>0.203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9872378" cy="962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Lato Black" panose="020F0A02020204030203" pitchFamily="34" charset="0"/>
            </a:rPr>
            <a:t>Permian Basin Economic Index</a:t>
          </a:r>
        </a:p>
        <a:p xmlns:a="http://schemas.openxmlformats.org/drawingml/2006/main">
          <a:r>
            <a:rPr lang="en-US" sz="1400" baseline="0">
              <a:latin typeface="Lato" panose="020F0502020204030203" pitchFamily="34" charset="0"/>
            </a:rPr>
            <a:t>Change from previous month by sector</a:t>
          </a:r>
        </a:p>
        <a:p xmlns:a="http://schemas.openxmlformats.org/drawingml/2006/main">
          <a:endParaRPr lang="en-US" sz="1400" i="1" baseline="0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0.94044</cdr:y>
    </cdr:from>
    <cdr:to>
      <cdr:x>1</cdr:x>
      <cdr:y>0.99765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4695263"/>
          <a:ext cx="10076014" cy="285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0.00503</cdr:x>
      <cdr:y>0.02304</cdr:y>
    </cdr:from>
    <cdr:to>
      <cdr:x>0.97872</cdr:x>
      <cdr:y>0.1836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727" y="110492"/>
          <a:ext cx="9819634" cy="770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Lato Black" panose="020F0A02020204030203" pitchFamily="34" charset="0"/>
            </a:rPr>
            <a:t>Permian Basin </a:t>
          </a:r>
          <a:r>
            <a:rPr lang="en-US" sz="1800" baseline="0">
              <a:latin typeface="Lato Black" panose="020F0A02020204030203" pitchFamily="34" charset="0"/>
            </a:rPr>
            <a:t>Economic</a:t>
          </a:r>
          <a:r>
            <a:rPr lang="en-US" sz="1800">
              <a:latin typeface="Lato Black" panose="020F0A02020204030203" pitchFamily="34" charset="0"/>
            </a:rPr>
            <a:t> Index</a:t>
          </a:r>
          <a:r>
            <a:rPr lang="en-US" sz="1400" baseline="0">
              <a:latin typeface="Lato" panose="020F0502020204030203" pitchFamily="34" charset="0"/>
            </a:rPr>
            <a:t> </a:t>
          </a:r>
        </a:p>
        <a:p xmlns:a="http://schemas.openxmlformats.org/drawingml/2006/main">
          <a:r>
            <a:rPr lang="en-US" sz="1400" i="1" baseline="0">
              <a:latin typeface="Lato" panose="020F0502020204030203" pitchFamily="34" charset="0"/>
            </a:rPr>
            <a:t>(Index adjusted such that 100 represents economic status in 2012)</a:t>
          </a:r>
        </a:p>
      </cdr:txBody>
    </cdr:sp>
  </cdr:relSizeAnchor>
  <cdr:relSizeAnchor xmlns:cdr="http://schemas.openxmlformats.org/drawingml/2006/chartDrawing">
    <cdr:from>
      <cdr:x>0.00614</cdr:x>
      <cdr:y>0.9247</cdr:y>
    </cdr:from>
    <cdr:to>
      <cdr:x>0.99416</cdr:x>
      <cdr:y>0.99127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2006" y="4439122"/>
          <a:ext cx="9974036" cy="31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0.30237</cdr:y>
    </cdr:from>
    <cdr:to>
      <cdr:x>0.05001</cdr:x>
      <cdr:y>0.36387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0" y="1451536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140</a:t>
          </a:r>
        </a:p>
      </cdr:txBody>
    </cdr:sp>
  </cdr:relSizeAnchor>
  <cdr:relSizeAnchor xmlns:cdr="http://schemas.openxmlformats.org/drawingml/2006/chartDrawing">
    <cdr:from>
      <cdr:x>0</cdr:x>
      <cdr:y>0.40741</cdr:y>
    </cdr:from>
    <cdr:to>
      <cdr:x>0.05001</cdr:x>
      <cdr:y>0.46892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0" y="1955800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120</a:t>
          </a:r>
        </a:p>
      </cdr:txBody>
    </cdr:sp>
  </cdr:relSizeAnchor>
  <cdr:relSizeAnchor xmlns:cdr="http://schemas.openxmlformats.org/drawingml/2006/chartDrawing">
    <cdr:from>
      <cdr:x>0</cdr:x>
      <cdr:y>0.61983</cdr:y>
    </cdr:from>
    <cdr:to>
      <cdr:x>0.05001</cdr:x>
      <cdr:y>0.68133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0" y="2975535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80</a:t>
          </a:r>
        </a:p>
      </cdr:txBody>
    </cdr:sp>
  </cdr:relSizeAnchor>
  <cdr:relSizeAnchor xmlns:cdr="http://schemas.openxmlformats.org/drawingml/2006/chartDrawing">
    <cdr:from>
      <cdr:x>0</cdr:x>
      <cdr:y>0.72253</cdr:y>
    </cdr:from>
    <cdr:to>
      <cdr:x>0.05001</cdr:x>
      <cdr:y>0.78404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3468593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60</a:t>
          </a:r>
        </a:p>
      </cdr:txBody>
    </cdr:sp>
  </cdr:relSizeAnchor>
  <cdr:relSizeAnchor xmlns:cdr="http://schemas.openxmlformats.org/drawingml/2006/chartDrawing">
    <cdr:from>
      <cdr:x>0.00614</cdr:x>
      <cdr:y>0.9247</cdr:y>
    </cdr:from>
    <cdr:to>
      <cdr:x>0.99416</cdr:x>
      <cdr:y>0.99127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2006" y="4439122"/>
          <a:ext cx="9974036" cy="31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0.30237</cdr:y>
    </cdr:from>
    <cdr:to>
      <cdr:x>0.05001</cdr:x>
      <cdr:y>0.36387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451536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140</a:t>
          </a:r>
        </a:p>
      </cdr:txBody>
    </cdr:sp>
  </cdr:relSizeAnchor>
  <cdr:relSizeAnchor xmlns:cdr="http://schemas.openxmlformats.org/drawingml/2006/chartDrawing">
    <cdr:from>
      <cdr:x>0</cdr:x>
      <cdr:y>0.40741</cdr:y>
    </cdr:from>
    <cdr:to>
      <cdr:x>0.05001</cdr:x>
      <cdr:y>0.46892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1955800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120</a:t>
          </a:r>
        </a:p>
      </cdr:txBody>
    </cdr:sp>
  </cdr:relSizeAnchor>
  <cdr:relSizeAnchor xmlns:cdr="http://schemas.openxmlformats.org/drawingml/2006/chartDrawing">
    <cdr:from>
      <cdr:x>0</cdr:x>
      <cdr:y>0.61983</cdr:y>
    </cdr:from>
    <cdr:to>
      <cdr:x>0.05001</cdr:x>
      <cdr:y>0.68133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2975535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80</a:t>
          </a:r>
        </a:p>
      </cdr:txBody>
    </cdr:sp>
  </cdr:relSizeAnchor>
  <cdr:relSizeAnchor xmlns:cdr="http://schemas.openxmlformats.org/drawingml/2006/chartDrawing">
    <cdr:from>
      <cdr:x>0</cdr:x>
      <cdr:y>0.72253</cdr:y>
    </cdr:from>
    <cdr:to>
      <cdr:x>0.05001</cdr:x>
      <cdr:y>0.78404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3468593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60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perrymangroup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zoomScale="70" zoomScaleNormal="70" workbookViewId="0">
      <selection sqref="A1:R1"/>
    </sheetView>
  </sheetViews>
  <sheetFormatPr defaultRowHeight="15"/>
  <cols>
    <col min="1" max="3" width="1.77734375" customWidth="1"/>
    <col min="4" max="4" width="3" customWidth="1"/>
    <col min="16" max="18" width="1.77734375" customWidth="1"/>
  </cols>
  <sheetData>
    <row r="1" spans="1:18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5"/>
    </row>
    <row r="2" spans="1:18" ht="120.75" customHeight="1">
      <c r="A2" s="76" t="s">
        <v>34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8"/>
    </row>
    <row r="3" spans="1:18" s="54" customFormat="1" ht="30" customHeight="1">
      <c r="A3" s="79" t="s">
        <v>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1"/>
    </row>
    <row r="4" spans="1:18" s="54" customFormat="1" ht="27.75" customHeight="1">
      <c r="A4" s="82" t="s">
        <v>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4"/>
    </row>
    <row r="5" spans="1:18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9"/>
    </row>
    <row r="6" spans="1:18" ht="15.75">
      <c r="A6" s="44"/>
      <c r="B6" s="45" t="s">
        <v>7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51"/>
    </row>
    <row r="7" spans="1:18">
      <c r="A7" s="44"/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9"/>
      <c r="R7" s="51"/>
    </row>
    <row r="8" spans="1:18" ht="15.75">
      <c r="A8" s="44"/>
      <c r="B8" s="44"/>
      <c r="C8" s="45"/>
      <c r="D8" s="72" t="s">
        <v>27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67"/>
      <c r="Q8" s="51"/>
      <c r="R8" s="51"/>
    </row>
    <row r="9" spans="1:18">
      <c r="A9" s="44"/>
      <c r="B9" s="44"/>
      <c r="C9" s="46"/>
      <c r="D9" s="72" t="s">
        <v>28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46"/>
      <c r="Q9" s="51"/>
      <c r="R9" s="51"/>
    </row>
    <row r="10" spans="1:18">
      <c r="A10" s="44"/>
      <c r="B10" s="52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3"/>
      <c r="R10" s="51"/>
    </row>
    <row r="11" spans="1:18">
      <c r="A11" s="52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3"/>
    </row>
  </sheetData>
  <mergeCells count="6">
    <mergeCell ref="D9:O9"/>
    <mergeCell ref="D8:O8"/>
    <mergeCell ref="A1:R1"/>
    <mergeCell ref="A2:R2"/>
    <mergeCell ref="A3:R3"/>
    <mergeCell ref="A4:R4"/>
  </mergeCells>
  <hyperlinks>
    <hyperlink ref="A4" r:id="rId1" xr:uid="{00000000-0004-0000-0000-000000000000}"/>
    <hyperlink ref="D9:O9" location="'Permian Basin Index'!A1" display="Table 2 - Permian Basin Economic Index, Results by Industry" xr:uid="{00000000-0004-0000-0000-000001000000}"/>
    <hyperlink ref="D8:P8" location="'Frost Texas Index'!A1" display="Table 3 - Frost Texas Index" xr:uid="{00000000-0004-0000-0000-000002000000}"/>
    <hyperlink ref="D8:O8" location="'Midland Index'!A1" display="Table 1 - Midland Economic Index, Results by Industry" xr:uid="{00000000-0004-0000-0000-000003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Z115"/>
  <sheetViews>
    <sheetView zoomScaleNormal="100" workbookViewId="0"/>
  </sheetViews>
  <sheetFormatPr defaultRowHeight="15"/>
  <cols>
    <col min="1" max="16384" width="8.88671875" style="10"/>
  </cols>
  <sheetData>
    <row r="1" spans="2:2" ht="35.25">
      <c r="B1" s="29" t="s">
        <v>29</v>
      </c>
    </row>
    <row r="29" spans="16:26">
      <c r="P29" s="30"/>
      <c r="Q29" s="37" t="str">
        <f>'Midland Index'!B3</f>
        <v>Energy</v>
      </c>
      <c r="R29" s="37" t="str">
        <f>'Midland Index'!C3</f>
        <v>Construction</v>
      </c>
      <c r="S29" s="37" t="str">
        <f>'Midland Index'!D3</f>
        <v>Manufacturing</v>
      </c>
      <c r="T29" s="37" t="str">
        <f>'Midland Index'!E3</f>
        <v>Retail</v>
      </c>
      <c r="U29" s="37" t="str">
        <f>'Midland Index'!F3</f>
        <v>Financial Services</v>
      </c>
      <c r="V29" s="37" t="str">
        <f>'Midland Index'!G3</f>
        <v>Real Estate</v>
      </c>
      <c r="W29" s="37" t="str">
        <f>'Midland Index'!H3</f>
        <v>Professional &amp; Business Services</v>
      </c>
      <c r="X29" s="37" t="str">
        <f>'Midland Index'!I3</f>
        <v>Health Care</v>
      </c>
      <c r="Y29" s="37" t="str">
        <f>'Midland Index'!J3</f>
        <v>Hospitality &amp; Tourism</v>
      </c>
      <c r="Z29" s="37" t="str">
        <f>'Midland Index'!K3</f>
        <v>Other Activity</v>
      </c>
    </row>
    <row r="30" spans="16:26">
      <c r="P30" s="65">
        <f>INDEX('Midland Index'!A:A, COUNTA('Midland Index'!$B:$B)-1)</f>
        <v>44012</v>
      </c>
      <c r="Q30" s="32">
        <f>INDEX('Midland Index'!B:B, COUNTA('Midland Index'!$B:$B)-1)</f>
        <v>76.616513364089911</v>
      </c>
      <c r="R30" s="32">
        <f>INDEX('Midland Index'!C:C, COUNTA('Midland Index'!$B:$B)-1)</f>
        <v>147.15209124470076</v>
      </c>
      <c r="S30" s="32">
        <f>INDEX('Midland Index'!D:D, COUNTA('Midland Index'!$B:$B)-1)</f>
        <v>112.77108433734939</v>
      </c>
      <c r="T30" s="32">
        <f>INDEX('Midland Index'!E:E, COUNTA('Midland Index'!$B:$B)-1)</f>
        <v>123.20855614973262</v>
      </c>
      <c r="U30" s="32">
        <f>INDEX('Midland Index'!F:F, COUNTA('Midland Index'!$B:$B)-1)</f>
        <v>198.00067608877865</v>
      </c>
      <c r="V30" s="32">
        <f>INDEX('Midland Index'!G:G, COUNTA('Midland Index'!$B:$B)-1)</f>
        <v>156.90828203730803</v>
      </c>
      <c r="W30" s="32">
        <f>INDEX('Midland Index'!H:H, COUNTA('Midland Index'!$B:$B)-1)</f>
        <v>116.62125340599455</v>
      </c>
      <c r="X30" s="32">
        <f>INDEX('Midland Index'!I:I, COUNTA('Midland Index'!$B:$B)-1)</f>
        <v>91.244239631336399</v>
      </c>
      <c r="Y30" s="32">
        <f>INDEX('Midland Index'!J:J, COUNTA('Midland Index'!$B:$B)-1)</f>
        <v>132.89473684210526</v>
      </c>
      <c r="Z30" s="33">
        <f>INDEX('Midland Index'!K:K, COUNTA('Midland Index'!$B:$B)-1)</f>
        <v>114.91365777080063</v>
      </c>
    </row>
    <row r="31" spans="16:26">
      <c r="P31" s="66">
        <f>INDEX('Midland Index'!A:A, COUNTA('Midland Index'!$B:$B))</f>
        <v>44043</v>
      </c>
      <c r="Q31" s="35">
        <f>INDEX('Midland Index'!B:B, COUNTA('Midland Index'!$B:$B))</f>
        <v>75.769418407500041</v>
      </c>
      <c r="R31" s="35">
        <f>INDEX('Midland Index'!C:C, COUNTA('Midland Index'!$B:$B))</f>
        <v>183.99627763887463</v>
      </c>
      <c r="S31" s="35">
        <f>INDEX('Midland Index'!D:D, COUNTA('Midland Index'!$B:$B))</f>
        <v>112.77108433734939</v>
      </c>
      <c r="T31" s="35">
        <f>INDEX('Midland Index'!E:E, COUNTA('Midland Index'!$B:$B))</f>
        <v>121.92513368983957</v>
      </c>
      <c r="U31" s="35">
        <f>INDEX('Midland Index'!F:F, COUNTA('Midland Index'!$B:$B))</f>
        <v>199.94190002124367</v>
      </c>
      <c r="V31" s="35">
        <f>INDEX('Midland Index'!G:G, COUNTA('Midland Index'!$B:$B))</f>
        <v>162.90377299768193</v>
      </c>
      <c r="W31" s="35">
        <f>INDEX('Midland Index'!H:H, COUNTA('Midland Index'!$B:$B))</f>
        <v>116.62125340599455</v>
      </c>
      <c r="X31" s="35">
        <f>INDEX('Midland Index'!I:I, COUNTA('Midland Index'!$B:$B))</f>
        <v>92.626728110599075</v>
      </c>
      <c r="Y31" s="35">
        <f>INDEX('Midland Index'!J:J, COUNTA('Midland Index'!$B:$B))</f>
        <v>127.63157894736842</v>
      </c>
      <c r="Z31" s="36">
        <f>INDEX('Midland Index'!K:K, COUNTA('Midland Index'!$B:$B))</f>
        <v>114.44270015698586</v>
      </c>
    </row>
    <row r="32" spans="16:26">
      <c r="P32" s="40" t="s">
        <v>16</v>
      </c>
      <c r="Q32" s="68">
        <f>Q31-Q30</f>
        <v>-0.84709495658987066</v>
      </c>
      <c r="R32" s="70">
        <f t="shared" ref="R32:Y32" si="0">R31-R30</f>
        <v>36.844186394173875</v>
      </c>
      <c r="S32" s="70">
        <f t="shared" si="0"/>
        <v>0</v>
      </c>
      <c r="T32" s="70">
        <f t="shared" si="0"/>
        <v>-1.2834224598930462</v>
      </c>
      <c r="U32" s="70">
        <f t="shared" si="0"/>
        <v>1.9412239324650216</v>
      </c>
      <c r="V32" s="70">
        <f t="shared" si="0"/>
        <v>5.9954909603738997</v>
      </c>
      <c r="W32" s="70">
        <f t="shared" si="0"/>
        <v>0</v>
      </c>
      <c r="X32" s="70">
        <f t="shared" si="0"/>
        <v>1.3824884792626762</v>
      </c>
      <c r="Y32" s="70">
        <f t="shared" si="0"/>
        <v>-5.2631578947368354</v>
      </c>
      <c r="Z32" s="71">
        <f>Z31-Z30</f>
        <v>-0.47095761381476109</v>
      </c>
    </row>
    <row r="112" spans="16:26">
      <c r="P112" s="30"/>
      <c r="Q112" s="41" t="str">
        <f>'Permian Basin Index'!B$3</f>
        <v>Energy</v>
      </c>
      <c r="R112" s="42" t="str">
        <f>'Permian Basin Index'!C$3</f>
        <v>Construction</v>
      </c>
      <c r="S112" s="42" t="str">
        <f>'Permian Basin Index'!D$3</f>
        <v>Manufacturing</v>
      </c>
      <c r="T112" s="42" t="str">
        <f>'Permian Basin Index'!E$3</f>
        <v>Retail</v>
      </c>
      <c r="U112" s="42" t="str">
        <f>'Permian Basin Index'!F$3</f>
        <v>Financial Services</v>
      </c>
      <c r="V112" s="42" t="str">
        <f>'Permian Basin Index'!G$3</f>
        <v>Real Estate</v>
      </c>
      <c r="W112" s="42" t="str">
        <f>'Permian Basin Index'!H$3</f>
        <v>Professional &amp; Business Services</v>
      </c>
      <c r="X112" s="42" t="str">
        <f>'Permian Basin Index'!I$3</f>
        <v>Health Care</v>
      </c>
      <c r="Y112" s="42" t="str">
        <f>'Permian Basin Index'!J$3</f>
        <v>Hospitality &amp; Tourism</v>
      </c>
      <c r="Z112" s="43" t="str">
        <f>'Permian Basin Index'!K$3</f>
        <v>Other Activity</v>
      </c>
    </row>
    <row r="113" spans="16:26">
      <c r="P113" s="38">
        <f>INDEX('Permian Basin Index'!A:A, COUNTA('Permian Basin Index'!$B:$B)-1)</f>
        <v>44012</v>
      </c>
      <c r="Q113" s="31">
        <f>INDEX('Permian Basin Index'!B:B, COUNTA('Permian Basin Index'!$B:$B)-1)</f>
        <v>68.988699735582713</v>
      </c>
      <c r="R113" s="32">
        <f>INDEX('Permian Basin Index'!C:C, COUNTA('Permian Basin Index'!$B:$B)-1)</f>
        <v>134.32509028602746</v>
      </c>
      <c r="S113" s="32">
        <f>INDEX('Permian Basin Index'!D:D, COUNTA('Permian Basin Index'!$B:$B)-1)</f>
        <v>97.269479815640409</v>
      </c>
      <c r="T113" s="32">
        <f>INDEX('Permian Basin Index'!E:E, COUNTA('Permian Basin Index'!$B:$B)-1)</f>
        <v>122.50077549984491</v>
      </c>
      <c r="U113" s="32">
        <f>INDEX('Permian Basin Index'!F:F, COUNTA('Permian Basin Index'!$B:$B)-1)</f>
        <v>114.52913484283296</v>
      </c>
      <c r="V113" s="32">
        <f>INDEX('Permian Basin Index'!G:G, COUNTA('Permian Basin Index'!$B:$B)-1)</f>
        <v>159.13850623575888</v>
      </c>
      <c r="W113" s="32">
        <f>INDEX('Permian Basin Index'!H:H, COUNTA('Permian Basin Index'!$B:$B)-1)</f>
        <v>104.65711985557806</v>
      </c>
      <c r="X113" s="32">
        <f>INDEX('Permian Basin Index'!I:I, COUNTA('Permian Basin Index'!$B:$B)-1)</f>
        <v>89.445783132530124</v>
      </c>
      <c r="Y113" s="32">
        <f>INDEX('Permian Basin Index'!J:J, COUNTA('Permian Basin Index'!$B:$B)-1)</f>
        <v>123.53092562408852</v>
      </c>
      <c r="Z113" s="33">
        <f>INDEX('Permian Basin Index'!K:K, COUNTA('Permian Basin Index'!$B:$B)-1)</f>
        <v>108.03932909196067</v>
      </c>
    </row>
    <row r="114" spans="16:26">
      <c r="P114" s="39">
        <f>INDEX('Permian Basin Index'!A:A, COUNTA('Permian Basin Index'!$B:$B))</f>
        <v>44043</v>
      </c>
      <c r="Q114" s="34">
        <f>INDEX('Permian Basin Index'!B:B, COUNTA('Permian Basin Index'!$B:$B))</f>
        <v>68.724852767208873</v>
      </c>
      <c r="R114" s="35">
        <f>INDEX('Permian Basin Index'!C:C, COUNTA('Permian Basin Index'!$B:$B))</f>
        <v>166.13223106763539</v>
      </c>
      <c r="S114" s="35">
        <f>INDEX('Permian Basin Index'!D:D, COUNTA('Permian Basin Index'!$B:$B))</f>
        <v>98.400520278612973</v>
      </c>
      <c r="T114" s="35">
        <f>INDEX('Permian Basin Index'!E:E, COUNTA('Permian Basin Index'!$B:$B))</f>
        <v>121.14717577056484</v>
      </c>
      <c r="U114" s="35">
        <f>INDEX('Permian Basin Index'!F:F, COUNTA('Permian Basin Index'!$B:$B))</f>
        <v>115.56334021119925</v>
      </c>
      <c r="V114" s="35">
        <f>INDEX('Permian Basin Index'!G:G, COUNTA('Permian Basin Index'!$B:$B))</f>
        <v>164.7572239477503</v>
      </c>
      <c r="W114" s="35">
        <f>INDEX('Permian Basin Index'!H:H, COUNTA('Permian Basin Index'!$B:$B))</f>
        <v>103.92525188456003</v>
      </c>
      <c r="X114" s="35">
        <f>INDEX('Permian Basin Index'!I:I, COUNTA('Permian Basin Index'!$B:$B))</f>
        <v>93.301204819277103</v>
      </c>
      <c r="Y114" s="35">
        <f>INDEX('Permian Basin Index'!J:J, COUNTA('Permian Basin Index'!$B:$B))</f>
        <v>119.41322810328558</v>
      </c>
      <c r="Z114" s="36">
        <f>INDEX('Permian Basin Index'!K:K, COUNTA('Permian Basin Index'!$B:$B))</f>
        <v>106.4198958935801</v>
      </c>
    </row>
    <row r="115" spans="16:26">
      <c r="P115" s="69" t="s">
        <v>16</v>
      </c>
      <c r="Q115" s="68">
        <f>Q114-Q113</f>
        <v>-0.2638469683738407</v>
      </c>
      <c r="R115" s="70">
        <f t="shared" ref="R115:Y115" si="1">R114-R113</f>
        <v>31.807140781607927</v>
      </c>
      <c r="S115" s="70">
        <f t="shared" si="1"/>
        <v>1.1310404629725639</v>
      </c>
      <c r="T115" s="70">
        <f t="shared" si="1"/>
        <v>-1.353599729280063</v>
      </c>
      <c r="U115" s="70">
        <f t="shared" si="1"/>
        <v>1.0342053683662868</v>
      </c>
      <c r="V115" s="70">
        <f t="shared" si="1"/>
        <v>5.6187177119914224</v>
      </c>
      <c r="W115" s="70">
        <f t="shared" si="1"/>
        <v>-0.73186797101803336</v>
      </c>
      <c r="X115" s="70">
        <f t="shared" si="1"/>
        <v>3.855421686746979</v>
      </c>
      <c r="Y115" s="70">
        <f t="shared" si="1"/>
        <v>-4.1176975208029489</v>
      </c>
      <c r="Z115" s="71">
        <f>Z114-Z113</f>
        <v>-1.6194331983805625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1"/>
  <sheetViews>
    <sheetView workbookViewId="0">
      <selection sqref="A1:D1"/>
    </sheetView>
  </sheetViews>
  <sheetFormatPr defaultRowHeight="15"/>
  <cols>
    <col min="1" max="1" width="24.77734375" style="11" bestFit="1" customWidth="1"/>
    <col min="2" max="3" width="8.88671875" style="11"/>
    <col min="4" max="4" width="8.88671875" style="27"/>
    <col min="5" max="16384" width="8.88671875" style="11"/>
  </cols>
  <sheetData>
    <row r="1" spans="1:4" ht="15.75" customHeight="1">
      <c r="A1" s="85" t="s">
        <v>26</v>
      </c>
      <c r="B1" s="85"/>
      <c r="C1" s="85"/>
      <c r="D1" s="85"/>
    </row>
    <row r="2" spans="1:4">
      <c r="A2" s="86" t="s">
        <v>15</v>
      </c>
      <c r="B2" s="86"/>
      <c r="C2" s="86"/>
      <c r="D2" s="86"/>
    </row>
    <row r="3" spans="1:4" ht="15.75" customHeight="1">
      <c r="A3" s="21" t="s">
        <v>14</v>
      </c>
      <c r="B3" s="61">
        <f ca="1">INDEX(INDIRECT(CONCATENATE("'", A7, " Index'!A:A")), COUNTA(INDIRECT(CONCATENATE("'", A7, " Index'!B:B")))-1)</f>
        <v>44012</v>
      </c>
      <c r="C3" s="61">
        <f ca="1">INDEX(INDIRECT(CONCATENATE("'", A7, " Index'!A:A")), COUNTA(INDIRECT(CONCATENATE("'", A7, " Index'!B:B"))))</f>
        <v>44043</v>
      </c>
      <c r="D3" s="24" t="s">
        <v>13</v>
      </c>
    </row>
    <row r="4" spans="1:4">
      <c r="A4" s="11" t="str">
        <f>A7</f>
        <v>Midland</v>
      </c>
      <c r="B4" s="22">
        <f ca="1">B28</f>
        <v>94.558832760599856</v>
      </c>
      <c r="C4" s="22">
        <f ca="1">C28</f>
        <v>95.008288371055045</v>
      </c>
      <c r="D4" s="25">
        <f ca="1">ROUND(C4,1)-ROUND(B4,1)</f>
        <v>0.40000000000000568</v>
      </c>
    </row>
    <row r="5" spans="1:4" ht="15.75" customHeight="1">
      <c r="A5" s="62" t="str">
        <f>A30</f>
        <v>Permian Basin</v>
      </c>
      <c r="B5" s="63">
        <f ca="1">B51</f>
        <v>91.673539581619963</v>
      </c>
      <c r="C5" s="63">
        <f ca="1">C51</f>
        <v>93.12556037289265</v>
      </c>
      <c r="D5" s="64">
        <f t="shared" ref="D5" ca="1" si="0">ROUND(C5,1)-ROUND(B5,1)</f>
        <v>1.3999999999999915</v>
      </c>
    </row>
    <row r="7" spans="1:4" ht="20.25">
      <c r="A7" s="19" t="s">
        <v>23</v>
      </c>
      <c r="B7" s="20"/>
      <c r="C7" s="20"/>
      <c r="D7" s="23"/>
    </row>
    <row r="9" spans="1:4" ht="18">
      <c r="A9" s="85" t="str">
        <f>CONCATENATE(UPPER(A7), " INDEX")</f>
        <v>MIDLAND INDEX</v>
      </c>
      <c r="B9" s="85"/>
    </row>
    <row r="10" spans="1:4">
      <c r="A10" s="86" t="s">
        <v>11</v>
      </c>
      <c r="B10" s="86"/>
    </row>
    <row r="11" spans="1:4">
      <c r="A11" s="87"/>
      <c r="B11" s="87"/>
    </row>
    <row r="12" spans="1:4">
      <c r="A12" s="12" t="s">
        <v>9</v>
      </c>
      <c r="B12" s="15">
        <f ca="1">C28</f>
        <v>95.008288371055045</v>
      </c>
      <c r="C12" s="12"/>
      <c r="D12" s="25"/>
    </row>
    <row r="13" spans="1:4">
      <c r="A13" s="14" t="s">
        <v>25</v>
      </c>
      <c r="B13" s="18" t="str">
        <f ca="1">CONCATENATE(IF(D28&gt;0, "Up ", "Down "), ROUND(D28, 1))</f>
        <v>Up 0.4</v>
      </c>
      <c r="C13" s="12"/>
      <c r="D13" s="25"/>
    </row>
    <row r="14" spans="1:4">
      <c r="A14" s="12"/>
      <c r="B14" s="12"/>
      <c r="C14" s="12"/>
      <c r="D14" s="25"/>
    </row>
    <row r="15" spans="1:4" ht="18">
      <c r="A15" s="85" t="str">
        <f>A9</f>
        <v>MIDLAND INDEX</v>
      </c>
      <c r="B15" s="85"/>
      <c r="C15" s="85"/>
      <c r="D15" s="85"/>
    </row>
    <row r="16" spans="1:4">
      <c r="A16" s="86" t="s">
        <v>12</v>
      </c>
      <c r="B16" s="86"/>
      <c r="C16" s="86"/>
      <c r="D16" s="86"/>
    </row>
    <row r="17" spans="1:4">
      <c r="A17" s="13" t="s">
        <v>10</v>
      </c>
      <c r="B17" s="61">
        <f ca="1">INDEX(INDIRECT(CONCATENATE("'", A7, " Index'!A:A")), COUNTA(INDIRECT(CONCATENATE("'", A7, " Index'!B:B")))-1)</f>
        <v>44012</v>
      </c>
      <c r="C17" s="61">
        <f ca="1">INDEX(INDIRECT(CONCATENATE("'", A7, " Index'!A:A")), COUNTA(INDIRECT(CONCATENATE("'", A7, " Index'!B:B"))))</f>
        <v>44043</v>
      </c>
      <c r="D17" s="28" t="s">
        <v>13</v>
      </c>
    </row>
    <row r="18" spans="1:4">
      <c r="A18" s="12" t="str">
        <f>'Midland Index'!B$3</f>
        <v>Energy</v>
      </c>
      <c r="B18" s="15">
        <f ca="1">INDEX(INDIRECT(CONCATENATE("'", A7, " Index'!B:B")), COUNTA(INDIRECT(CONCATENATE("'", A7, " Index'!B:B")))-1)</f>
        <v>76.616513364089911</v>
      </c>
      <c r="C18" s="15">
        <f ca="1">INDEX(INDIRECT(CONCATENATE("'", A7, " Index'!B:B")), COUNTA(INDIRECT(CONCATENATE("'", A7, " Index'!B:B"))))</f>
        <v>75.769418407500041</v>
      </c>
      <c r="D18" s="25">
        <f ca="1">ROUND(C18,1)-ROUND(B18,1)</f>
        <v>-0.79999999999999716</v>
      </c>
    </row>
    <row r="19" spans="1:4">
      <c r="A19" s="12" t="str">
        <f>'Midland Index'!C$3</f>
        <v>Construction</v>
      </c>
      <c r="B19" s="15">
        <f ca="1">INDEX(INDIRECT(CONCATENATE("'", A7, " Index'!C:C")), COUNTA(INDIRECT(CONCATENATE("'", A7, " Index'!B:B")))-1)</f>
        <v>147.15209124470076</v>
      </c>
      <c r="C19" s="15">
        <f ca="1">INDEX(INDIRECT(CONCATENATE("'", A7, " Index'!C:C")), COUNTA(INDIRECT(CONCATENATE("'", A7, " Index'!B:B"))))</f>
        <v>183.99627763887463</v>
      </c>
      <c r="D19" s="25">
        <f t="shared" ref="D19:D28" ca="1" si="1">ROUND(C19,1)-ROUND(B19,1)</f>
        <v>36.800000000000011</v>
      </c>
    </row>
    <row r="20" spans="1:4">
      <c r="A20" s="12" t="str">
        <f>'Midland Index'!D$3</f>
        <v>Manufacturing</v>
      </c>
      <c r="B20" s="15">
        <f ca="1">INDEX(INDIRECT(CONCATENATE("'", A7, " Index'!D:D")), COUNTA(INDIRECT(CONCATENATE("'", A7, " Index'!B:B")))-1)</f>
        <v>112.77108433734939</v>
      </c>
      <c r="C20" s="15">
        <f ca="1">INDEX(INDIRECT(CONCATENATE("'", A7, " Index'!D:D")), COUNTA(INDIRECT(CONCATENATE("'", A7, " Index'!B:B"))))</f>
        <v>112.77108433734939</v>
      </c>
      <c r="D20" s="25">
        <f t="shared" ca="1" si="1"/>
        <v>0</v>
      </c>
    </row>
    <row r="21" spans="1:4">
      <c r="A21" s="12" t="str">
        <f>'Midland Index'!E$3</f>
        <v>Retail</v>
      </c>
      <c r="B21" s="15">
        <f ca="1">INDEX(INDIRECT(CONCATENATE("'", A7, " Index'!E:E")), COUNTA(INDIRECT(CONCATENATE("'", A7, " Index'!B:B")))-1)</f>
        <v>123.20855614973262</v>
      </c>
      <c r="C21" s="15">
        <f ca="1">INDEX(INDIRECT(CONCATENATE("'", A7, " Index'!E:E")), COUNTA(INDIRECT(CONCATENATE("'", A7, " Index'!B:B"))))</f>
        <v>121.92513368983957</v>
      </c>
      <c r="D21" s="25">
        <f t="shared" ca="1" si="1"/>
        <v>-1.2999999999999972</v>
      </c>
    </row>
    <row r="22" spans="1:4">
      <c r="A22" s="12" t="str">
        <f>'Midland Index'!F$3</f>
        <v>Financial Services</v>
      </c>
      <c r="B22" s="15">
        <f ca="1">INDEX(INDIRECT(CONCATENATE("'", A7, " Index'!F:F")), COUNTA(INDIRECT(CONCATENATE("'", A7, " Index'!B:B")))-1)</f>
        <v>198.00067608877865</v>
      </c>
      <c r="C22" s="15">
        <f ca="1">INDEX(INDIRECT(CONCATENATE("'", A7, " Index'!F:F")), COUNTA(INDIRECT(CONCATENATE("'", A7, " Index'!B:B"))))</f>
        <v>199.94190002124367</v>
      </c>
      <c r="D22" s="25">
        <f t="shared" ca="1" si="1"/>
        <v>1.9000000000000057</v>
      </c>
    </row>
    <row r="23" spans="1:4">
      <c r="A23" s="12" t="str">
        <f>'Midland Index'!G$3</f>
        <v>Real Estate</v>
      </c>
      <c r="B23" s="15">
        <f ca="1">INDEX(INDIRECT(CONCATENATE("'", A7, " Index'!G:G")), COUNTA(INDIRECT(CONCATENATE("'", A7, " Index'!B:B")))-1)</f>
        <v>156.90828203730803</v>
      </c>
      <c r="C23" s="15">
        <f ca="1">INDEX(INDIRECT(CONCATENATE("'", A7, " Index'!G:G")), COUNTA(INDIRECT(CONCATENATE("'", A7, " Index'!B:B"))))</f>
        <v>162.90377299768193</v>
      </c>
      <c r="D23" s="25">
        <f t="shared" ca="1" si="1"/>
        <v>6</v>
      </c>
    </row>
    <row r="24" spans="1:4">
      <c r="A24" s="12" t="str">
        <f>'Midland Index'!H$3</f>
        <v>Professional &amp; Business Services</v>
      </c>
      <c r="B24" s="15">
        <f ca="1">INDEX(INDIRECT(CONCATENATE("'", A7, " Index'!H:H")), COUNTA(INDIRECT(CONCATENATE("'", A7, " Index'!B:B")))-1)</f>
        <v>116.62125340599455</v>
      </c>
      <c r="C24" s="15">
        <f ca="1">INDEX(INDIRECT(CONCATENATE("'", A7, " Index'!H:H")), COUNTA(INDIRECT(CONCATENATE("'", A7, " Index'!B:B"))))</f>
        <v>116.62125340599455</v>
      </c>
      <c r="D24" s="25">
        <f t="shared" ca="1" si="1"/>
        <v>0</v>
      </c>
    </row>
    <row r="25" spans="1:4">
      <c r="A25" s="12" t="str">
        <f>'Midland Index'!I$3</f>
        <v>Health Care</v>
      </c>
      <c r="B25" s="15">
        <f ca="1">INDEX(INDIRECT(CONCATENATE("'", A7, " Index'!I:I")), COUNTA(INDIRECT(CONCATENATE("'", A7, " Index'!B:B")))-1)</f>
        <v>91.244239631336399</v>
      </c>
      <c r="C25" s="15">
        <f ca="1">INDEX(INDIRECT(CONCATENATE("'", A7, " Index'!I:I")), COUNTA(INDIRECT(CONCATENATE("'", A7, " Index'!B:B"))))</f>
        <v>92.626728110599075</v>
      </c>
      <c r="D25" s="25">
        <f t="shared" ca="1" si="1"/>
        <v>1.3999999999999915</v>
      </c>
    </row>
    <row r="26" spans="1:4">
      <c r="A26" s="12" t="str">
        <f>'Midland Index'!J$3</f>
        <v>Hospitality &amp; Tourism</v>
      </c>
      <c r="B26" s="15">
        <f ca="1">INDEX(INDIRECT(CONCATENATE("'", A7, " Index'!J:J")), COUNTA(INDIRECT(CONCATENATE("'", A7, " Index'!B:B")))-1)</f>
        <v>132.89473684210526</v>
      </c>
      <c r="C26" s="15">
        <f ca="1">INDEX(INDIRECT(CONCATENATE("'", A7, " Index'!J:J")), COUNTA(INDIRECT(CONCATENATE("'", A7, " Index'!B:B"))))</f>
        <v>127.63157894736842</v>
      </c>
      <c r="D26" s="25">
        <f t="shared" ca="1" si="1"/>
        <v>-5.3000000000000114</v>
      </c>
    </row>
    <row r="27" spans="1:4">
      <c r="A27" s="12" t="str">
        <f>'Midland Index'!K$3</f>
        <v>Other Activity</v>
      </c>
      <c r="B27" s="15">
        <f ca="1">INDEX(INDIRECT(CONCATENATE("'", A7, " Index'!K:K")), COUNTA(INDIRECT(CONCATENATE("'", A7, " Index'!B:B")))-1)</f>
        <v>114.91365777080063</v>
      </c>
      <c r="C27" s="15">
        <f ca="1">INDEX(INDIRECT(CONCATENATE("'", A7, " Index'!K:K")), COUNTA(INDIRECT(CONCATENATE("'", A7, " Index'!B:B"))))</f>
        <v>114.44270015698586</v>
      </c>
      <c r="D27" s="25">
        <f t="shared" ca="1" si="1"/>
        <v>-0.5</v>
      </c>
    </row>
    <row r="28" spans="1:4">
      <c r="A28" s="16" t="str">
        <f>'Midland Index'!L$3</f>
        <v>Midland Composite</v>
      </c>
      <c r="B28" s="17">
        <f ca="1">INDEX(INDIRECT(CONCATENATE("'", A7, " Index'!L:L")), COUNTA(INDIRECT(CONCATENATE("'", A7, " Index'!B:B")))-1)</f>
        <v>94.558832760599856</v>
      </c>
      <c r="C28" s="17">
        <f ca="1">INDEX(INDIRECT(CONCATENATE("'", A7, " Index'!L:L")), COUNTA(INDIRECT(CONCATENATE("'", A7, " Index'!B:B"))))</f>
        <v>95.008288371055045</v>
      </c>
      <c r="D28" s="26">
        <f t="shared" ca="1" si="1"/>
        <v>0.40000000000000568</v>
      </c>
    </row>
    <row r="30" spans="1:4" ht="20.25">
      <c r="A30" s="19" t="s">
        <v>24</v>
      </c>
      <c r="B30" s="20"/>
      <c r="C30" s="20"/>
      <c r="D30" s="23"/>
    </row>
    <row r="32" spans="1:4" ht="18">
      <c r="A32" s="85" t="str">
        <f>CONCATENATE(UPPER(A30), " INDEX")</f>
        <v>PERMIAN BASIN INDEX</v>
      </c>
      <c r="B32" s="85"/>
    </row>
    <row r="33" spans="1:4">
      <c r="A33" s="86" t="s">
        <v>11</v>
      </c>
      <c r="B33" s="86"/>
    </row>
    <row r="34" spans="1:4">
      <c r="A34" s="87"/>
      <c r="B34" s="87"/>
    </row>
    <row r="35" spans="1:4">
      <c r="A35" s="12" t="s">
        <v>9</v>
      </c>
      <c r="B35" s="15">
        <f ca="1">C51</f>
        <v>93.12556037289265</v>
      </c>
      <c r="C35" s="12"/>
      <c r="D35" s="25"/>
    </row>
    <row r="36" spans="1:4">
      <c r="A36" s="14" t="s">
        <v>25</v>
      </c>
      <c r="B36" s="18" t="str">
        <f ca="1">CONCATENATE(IF(D51&gt;0, "Up ", "Down "), ROUND(D51, 1))</f>
        <v>Up 1.4</v>
      </c>
      <c r="C36" s="12"/>
      <c r="D36" s="25"/>
    </row>
    <row r="37" spans="1:4">
      <c r="A37" s="12"/>
      <c r="B37" s="12"/>
      <c r="C37" s="12"/>
      <c r="D37" s="25"/>
    </row>
    <row r="38" spans="1:4" ht="18">
      <c r="A38" s="85" t="str">
        <f>A32</f>
        <v>PERMIAN BASIN INDEX</v>
      </c>
      <c r="B38" s="85"/>
      <c r="C38" s="85"/>
      <c r="D38" s="85"/>
    </row>
    <row r="39" spans="1:4">
      <c r="A39" s="86" t="s">
        <v>12</v>
      </c>
      <c r="B39" s="86"/>
      <c r="C39" s="86"/>
      <c r="D39" s="86"/>
    </row>
    <row r="40" spans="1:4">
      <c r="A40" s="13" t="s">
        <v>10</v>
      </c>
      <c r="B40" s="61">
        <f ca="1">INDEX(INDIRECT(CONCATENATE("'", A30, " Index'!A:A")), COUNTA(INDIRECT(CONCATENATE("'", A30, " Index'!B:B")))-1)</f>
        <v>44012</v>
      </c>
      <c r="C40" s="61">
        <f ca="1">INDEX(INDIRECT(CONCATENATE("'", A30, " Index'!A:A")), COUNTA(INDIRECT(CONCATENATE("'", A30, " Index'!B:B"))))</f>
        <v>44043</v>
      </c>
      <c r="D40" s="28" t="s">
        <v>13</v>
      </c>
    </row>
    <row r="41" spans="1:4">
      <c r="A41" s="12" t="str">
        <f>'Permian Basin Index'!B$3</f>
        <v>Energy</v>
      </c>
      <c r="B41" s="15">
        <f ca="1">INDEX(INDIRECT(CONCATENATE("'", A30, " Index'!B:B")), COUNTA(INDIRECT(CONCATENATE("'", A30, " Index'!B:B")))-1)</f>
        <v>68.988699735582713</v>
      </c>
      <c r="C41" s="15">
        <f ca="1">INDEX(INDIRECT(CONCATENATE("'", A30, " Index'!B:B")), COUNTA(INDIRECT(CONCATENATE("'", A30, " Index'!B:B"))))</f>
        <v>68.724852767208873</v>
      </c>
      <c r="D41" s="25">
        <f ca="1">ROUND(C41,1)-ROUND(B41,1)</f>
        <v>-0.29999999999999716</v>
      </c>
    </row>
    <row r="42" spans="1:4">
      <c r="A42" s="12" t="str">
        <f>'Permian Basin Index'!C$3</f>
        <v>Construction</v>
      </c>
      <c r="B42" s="15">
        <f ca="1">INDEX(INDIRECT(CONCATENATE("'", A30, " Index'!C:C")), COUNTA(INDIRECT(CONCATENATE("'", A30, " Index'!B:B")))-1)</f>
        <v>134.32509028602746</v>
      </c>
      <c r="C42" s="15">
        <f ca="1">INDEX(INDIRECT(CONCATENATE("'", A30, " Index'!C:C")), COUNTA(INDIRECT(CONCATENATE("'", A30, " Index'!B:B"))))</f>
        <v>166.13223106763539</v>
      </c>
      <c r="D42" s="25">
        <f t="shared" ref="D42:D51" ca="1" si="2">ROUND(C42,1)-ROUND(B42,1)</f>
        <v>31.799999999999983</v>
      </c>
    </row>
    <row r="43" spans="1:4">
      <c r="A43" s="12" t="str">
        <f>'Permian Basin Index'!D$3</f>
        <v>Manufacturing</v>
      </c>
      <c r="B43" s="15">
        <f ca="1">INDEX(INDIRECT(CONCATENATE("'", A30, " Index'!D:D")), COUNTA(INDIRECT(CONCATENATE("'", A30, " Index'!B:B")))-1)</f>
        <v>97.269479815640409</v>
      </c>
      <c r="C43" s="15">
        <f ca="1">INDEX(INDIRECT(CONCATENATE("'", A30, " Index'!D:D")), COUNTA(INDIRECT(CONCATENATE("'", A30, " Index'!B:B"))))</f>
        <v>98.400520278612973</v>
      </c>
      <c r="D43" s="25">
        <f t="shared" ca="1" si="2"/>
        <v>1.1000000000000085</v>
      </c>
    </row>
    <row r="44" spans="1:4">
      <c r="A44" s="12" t="str">
        <f>'Permian Basin Index'!E$3</f>
        <v>Retail</v>
      </c>
      <c r="B44" s="15">
        <f ca="1">INDEX(INDIRECT(CONCATENATE("'", A30, " Index'!E:E")), COUNTA(INDIRECT(CONCATENATE("'", A30, " Index'!B:B")))-1)</f>
        <v>122.50077549984491</v>
      </c>
      <c r="C44" s="15">
        <f ca="1">INDEX(INDIRECT(CONCATENATE("'", A30, " Index'!E:E")), COUNTA(INDIRECT(CONCATENATE("'", A30, " Index'!B:B"))))</f>
        <v>121.14717577056484</v>
      </c>
      <c r="D44" s="25">
        <f t="shared" ca="1" si="2"/>
        <v>-1.4000000000000057</v>
      </c>
    </row>
    <row r="45" spans="1:4">
      <c r="A45" s="12" t="str">
        <f>'Permian Basin Index'!F$3</f>
        <v>Financial Services</v>
      </c>
      <c r="B45" s="15">
        <f ca="1">INDEX(INDIRECT(CONCATENATE("'", A30, " Index'!F:F")), COUNTA(INDIRECT(CONCATENATE("'", A30, " Index'!B:B")))-1)</f>
        <v>114.52913484283296</v>
      </c>
      <c r="C45" s="15">
        <f ca="1">INDEX(INDIRECT(CONCATENATE("'", A30, " Index'!F:F")), COUNTA(INDIRECT(CONCATENATE("'", A30, " Index'!B:B"))))</f>
        <v>115.56334021119925</v>
      </c>
      <c r="D45" s="25">
        <f t="shared" ca="1" si="2"/>
        <v>1.0999999999999943</v>
      </c>
    </row>
    <row r="46" spans="1:4">
      <c r="A46" s="12" t="str">
        <f>'Permian Basin Index'!G$3</f>
        <v>Real Estate</v>
      </c>
      <c r="B46" s="15">
        <f ca="1">INDEX(INDIRECT(CONCATENATE("'", A30, " Index'!G:G")), COUNTA(INDIRECT(CONCATENATE("'", A30, " Index'!B:B")))-1)</f>
        <v>159.13850623575888</v>
      </c>
      <c r="C46" s="15">
        <f ca="1">INDEX(INDIRECT(CONCATENATE("'", A30, " Index'!G:G")), COUNTA(INDIRECT(CONCATENATE("'", A30, " Index'!B:B"))))</f>
        <v>164.7572239477503</v>
      </c>
      <c r="D46" s="25">
        <f t="shared" ca="1" si="2"/>
        <v>5.7000000000000171</v>
      </c>
    </row>
    <row r="47" spans="1:4">
      <c r="A47" s="12" t="str">
        <f>'Permian Basin Index'!H$3</f>
        <v>Professional &amp; Business Services</v>
      </c>
      <c r="B47" s="15">
        <f ca="1">INDEX(INDIRECT(CONCATENATE("'", A30, " Index'!H:H")), COUNTA(INDIRECT(CONCATENATE("'", A30, " Index'!B:B")))-1)</f>
        <v>104.65711985557806</v>
      </c>
      <c r="C47" s="15">
        <f ca="1">INDEX(INDIRECT(CONCATENATE("'", A30, " Index'!H:H")), COUNTA(INDIRECT(CONCATENATE("'", A30, " Index'!B:B"))))</f>
        <v>103.92525188456003</v>
      </c>
      <c r="D47" s="25">
        <f t="shared" ca="1" si="2"/>
        <v>-0.79999999999999716</v>
      </c>
    </row>
    <row r="48" spans="1:4">
      <c r="A48" s="12" t="str">
        <f>'Permian Basin Index'!I$3</f>
        <v>Health Care</v>
      </c>
      <c r="B48" s="15">
        <f ca="1">INDEX(INDIRECT(CONCATENATE("'", A30, " Index'!I:I")), COUNTA(INDIRECT(CONCATENATE("'", A30, " Index'!B:B")))-1)</f>
        <v>89.445783132530124</v>
      </c>
      <c r="C48" s="15">
        <f ca="1">INDEX(INDIRECT(CONCATENATE("'", A30, " Index'!I:I")), COUNTA(INDIRECT(CONCATENATE("'", A30, " Index'!B:B"))))</f>
        <v>93.301204819277103</v>
      </c>
      <c r="D48" s="25">
        <f t="shared" ca="1" si="2"/>
        <v>3.8999999999999915</v>
      </c>
    </row>
    <row r="49" spans="1:4">
      <c r="A49" s="12" t="str">
        <f>'Permian Basin Index'!J$3</f>
        <v>Hospitality &amp; Tourism</v>
      </c>
      <c r="B49" s="15">
        <f ca="1">INDEX(INDIRECT(CONCATENATE("'", A30, " Index'!J:J")), COUNTA(INDIRECT(CONCATENATE("'", A30, " Index'!B:B")))-1)</f>
        <v>123.53092562408852</v>
      </c>
      <c r="C49" s="15">
        <f ca="1">INDEX(INDIRECT(CONCATENATE("'", A30, " Index'!J:J")), COUNTA(INDIRECT(CONCATENATE("'", A30, " Index'!B:B"))))</f>
        <v>119.41322810328558</v>
      </c>
      <c r="D49" s="25">
        <f t="shared" ca="1" si="2"/>
        <v>-4.0999999999999943</v>
      </c>
    </row>
    <row r="50" spans="1:4">
      <c r="A50" s="12" t="str">
        <f>'Permian Basin Index'!K$3</f>
        <v>Other Activity</v>
      </c>
      <c r="B50" s="15">
        <f ca="1">INDEX(INDIRECT(CONCATENATE("'", A30, " Index'!K:K")), COUNTA(INDIRECT(CONCATENATE("'", A30, " Index'!B:B")))-1)</f>
        <v>108.03932909196067</v>
      </c>
      <c r="C50" s="15">
        <f ca="1">INDEX(INDIRECT(CONCATENATE("'", A30, " Index'!K:K")), COUNTA(INDIRECT(CONCATENATE("'", A30, " Index'!B:B"))))</f>
        <v>106.4198958935801</v>
      </c>
      <c r="D50" s="25">
        <f t="shared" ca="1" si="2"/>
        <v>-1.5999999999999943</v>
      </c>
    </row>
    <row r="51" spans="1:4">
      <c r="A51" s="16" t="str">
        <f>'Permian Basin Index'!L$3</f>
        <v>Permian Basin Composite</v>
      </c>
      <c r="B51" s="17">
        <f ca="1">INDEX(INDIRECT(CONCATENATE("'", A30, " Index'!L:L")), COUNTA(INDIRECT(CONCATENATE("'", A30, " Index'!B:B")))-1)</f>
        <v>91.673539581619963</v>
      </c>
      <c r="C51" s="17">
        <f ca="1">INDEX(INDIRECT(CONCATENATE("'", A30, " Index'!L:L")), COUNTA(INDIRECT(CONCATENATE("'", A30, " Index'!B:B"))))</f>
        <v>93.12556037289265</v>
      </c>
      <c r="D51" s="26">
        <f t="shared" ca="1" si="2"/>
        <v>1.3999999999999915</v>
      </c>
    </row>
  </sheetData>
  <mergeCells count="12">
    <mergeCell ref="A1:D1"/>
    <mergeCell ref="A2:D2"/>
    <mergeCell ref="A16:D16"/>
    <mergeCell ref="A15:D15"/>
    <mergeCell ref="A9:B9"/>
    <mergeCell ref="A10:B10"/>
    <mergeCell ref="A11:B11"/>
    <mergeCell ref="A32:B32"/>
    <mergeCell ref="A33:B33"/>
    <mergeCell ref="A34:B34"/>
    <mergeCell ref="A38:D38"/>
    <mergeCell ref="A39:D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30"/>
  <sheetViews>
    <sheetView zoomScaleNormal="100" workbookViewId="0">
      <pane xSplit="1" ySplit="3" topLeftCell="B118" activePane="bottomRight" state="frozen"/>
      <selection sqref="A1:R1"/>
      <selection pane="topRight" sqref="A1:R1"/>
      <selection pane="bottomLeft" sqref="A1:R1"/>
      <selection pane="bottomRight"/>
    </sheetView>
  </sheetViews>
  <sheetFormatPr defaultRowHeight="15"/>
  <cols>
    <col min="1" max="1" width="9.88671875" style="60" bestFit="1" customWidth="1"/>
    <col min="2" max="2" width="8" style="1" customWidth="1"/>
    <col min="3" max="3" width="9.5546875" style="1" bestFit="1" customWidth="1"/>
    <col min="4" max="4" width="10.88671875" style="1" bestFit="1" customWidth="1"/>
    <col min="5" max="6" width="8.88671875" style="1"/>
    <col min="7" max="7" width="8.33203125" style="1" bestFit="1" customWidth="1"/>
    <col min="8" max="8" width="13.33203125" style="1" customWidth="1"/>
    <col min="9" max="9" width="8.77734375" style="1" bestFit="1" customWidth="1"/>
    <col min="10" max="10" width="11.109375" style="1" bestFit="1" customWidth="1"/>
    <col min="11" max="11" width="6" style="1" bestFit="1" customWidth="1"/>
    <col min="12" max="12" width="8.21875" style="1" bestFit="1" customWidth="1"/>
  </cols>
  <sheetData>
    <row r="1" spans="1:12" ht="21">
      <c r="A1" s="56"/>
      <c r="B1" s="2" t="s">
        <v>17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57"/>
      <c r="B2" s="3" t="s">
        <v>32</v>
      </c>
      <c r="C2" s="3"/>
      <c r="D2" s="3"/>
      <c r="E2" s="3"/>
      <c r="F2" s="3"/>
      <c r="G2" s="3"/>
      <c r="H2" s="3"/>
      <c r="I2" s="5"/>
      <c r="J2" s="4"/>
      <c r="K2" s="4"/>
      <c r="L2" s="6"/>
    </row>
    <row r="3" spans="1:12" ht="39.950000000000003" customHeight="1">
      <c r="A3" s="58" t="s">
        <v>4</v>
      </c>
      <c r="B3" s="55" t="s">
        <v>0</v>
      </c>
      <c r="C3" s="55" t="s">
        <v>3</v>
      </c>
      <c r="D3" s="55" t="s">
        <v>8</v>
      </c>
      <c r="E3" s="55" t="s">
        <v>1</v>
      </c>
      <c r="F3" s="55" t="s">
        <v>18</v>
      </c>
      <c r="G3" s="55" t="s">
        <v>2</v>
      </c>
      <c r="H3" s="55" t="s">
        <v>19</v>
      </c>
      <c r="I3" s="55" t="s">
        <v>20</v>
      </c>
      <c r="J3" s="55" t="s">
        <v>33</v>
      </c>
      <c r="K3" s="55" t="s">
        <v>21</v>
      </c>
      <c r="L3" s="55" t="s">
        <v>22</v>
      </c>
    </row>
    <row r="4" spans="1:12">
      <c r="A4" s="59">
        <v>40209</v>
      </c>
      <c r="B4" s="7">
        <v>66.452362953662899</v>
      </c>
      <c r="C4" s="7">
        <v>53.319545914410774</v>
      </c>
      <c r="D4" s="7">
        <v>69.397590361445779</v>
      </c>
      <c r="E4" s="7">
        <v>96.256684491978604</v>
      </c>
      <c r="F4" s="7">
        <v>69.96838863511708</v>
      </c>
      <c r="G4" s="7">
        <v>96.774753777229975</v>
      </c>
      <c r="H4" s="7">
        <v>76.294277929155314</v>
      </c>
      <c r="I4" s="7">
        <v>96.774193548387103</v>
      </c>
      <c r="J4" s="7">
        <v>85.526315789473685</v>
      </c>
      <c r="K4" s="7">
        <v>89.481946624803768</v>
      </c>
      <c r="L4" s="9">
        <v>72.175626326162643</v>
      </c>
    </row>
    <row r="5" spans="1:12">
      <c r="A5" s="59">
        <v>40237</v>
      </c>
      <c r="B5" s="7">
        <v>67.376222013815394</v>
      </c>
      <c r="C5" s="7">
        <v>63.058861365151714</v>
      </c>
      <c r="D5" s="7">
        <v>69.397590361445779</v>
      </c>
      <c r="E5" s="7">
        <v>97.540106951871664</v>
      </c>
      <c r="F5" s="7">
        <v>71.064904295514765</v>
      </c>
      <c r="G5" s="7">
        <v>97.904697649454405</v>
      </c>
      <c r="H5" s="7">
        <v>78.474114441416887</v>
      </c>
      <c r="I5" s="7">
        <v>96.774193548387103</v>
      </c>
      <c r="J5" s="7">
        <v>86.84210526315789</v>
      </c>
      <c r="K5" s="7">
        <v>89.95290423861853</v>
      </c>
      <c r="L5" s="9">
        <v>73.260675438027022</v>
      </c>
    </row>
    <row r="6" spans="1:12">
      <c r="A6" s="59">
        <v>40268</v>
      </c>
      <c r="B6" s="7">
        <v>70.59850876677271</v>
      </c>
      <c r="C6" s="7">
        <v>81.26702930781633</v>
      </c>
      <c r="D6" s="7">
        <v>69.397590361445779</v>
      </c>
      <c r="E6" s="7">
        <v>97.540106951871664</v>
      </c>
      <c r="F6" s="7">
        <v>72.082877889946985</v>
      </c>
      <c r="G6" s="7">
        <v>96.250093344132281</v>
      </c>
      <c r="H6" s="7">
        <v>79.564032697547688</v>
      </c>
      <c r="I6" s="7">
        <v>98.156682027649765</v>
      </c>
      <c r="J6" s="7">
        <v>88.15789473684211</v>
      </c>
      <c r="K6" s="7">
        <v>90.423861852433276</v>
      </c>
      <c r="L6" s="9">
        <v>75.838582297179556</v>
      </c>
    </row>
    <row r="7" spans="1:12">
      <c r="A7" s="59">
        <v>40298</v>
      </c>
      <c r="B7" s="7">
        <v>73.848852185157412</v>
      </c>
      <c r="C7" s="7">
        <v>80.631972402307085</v>
      </c>
      <c r="D7" s="7">
        <v>72.289156626506028</v>
      </c>
      <c r="E7" s="7">
        <v>98.82352941176471</v>
      </c>
      <c r="F7" s="7">
        <v>72.258627050809551</v>
      </c>
      <c r="G7" s="7">
        <v>111.33611867622396</v>
      </c>
      <c r="H7" s="7">
        <v>80.653950953678475</v>
      </c>
      <c r="I7" s="7">
        <v>95.391705069124427</v>
      </c>
      <c r="J7" s="7">
        <v>93.421052631578945</v>
      </c>
      <c r="K7" s="7">
        <v>90.894819466248038</v>
      </c>
      <c r="L7" s="9">
        <v>78.944802779591726</v>
      </c>
    </row>
    <row r="8" spans="1:12">
      <c r="A8" s="59">
        <v>40329</v>
      </c>
      <c r="B8" s="7">
        <v>71.022929151228112</v>
      </c>
      <c r="C8" s="7">
        <v>83.004677645032274</v>
      </c>
      <c r="D8" s="7">
        <v>75.180722891566262</v>
      </c>
      <c r="E8" s="7">
        <v>98.82352941176471</v>
      </c>
      <c r="F8" s="7">
        <v>72.481620534036821</v>
      </c>
      <c r="G8" s="7">
        <v>96.877503566132248</v>
      </c>
      <c r="H8" s="7">
        <v>80.653950953678475</v>
      </c>
      <c r="I8" s="7">
        <v>95.391705069124427</v>
      </c>
      <c r="J8" s="7">
        <v>93.421052631578945</v>
      </c>
      <c r="K8" s="7">
        <v>91.836734693877546</v>
      </c>
      <c r="L8" s="9">
        <v>76.785389570843861</v>
      </c>
    </row>
    <row r="9" spans="1:12">
      <c r="A9" s="59">
        <v>40359</v>
      </c>
      <c r="B9" s="7">
        <v>72.771184952763306</v>
      </c>
      <c r="C9" s="7">
        <v>92.450858835932863</v>
      </c>
      <c r="D9" s="7">
        <v>75.180722891566262</v>
      </c>
      <c r="E9" s="7">
        <v>98.82352941176471</v>
      </c>
      <c r="F9" s="7">
        <v>72.698428547171588</v>
      </c>
      <c r="G9" s="7">
        <v>120.79640393011623</v>
      </c>
      <c r="H9" s="7">
        <v>82.833787465940048</v>
      </c>
      <c r="I9" s="7">
        <v>95.391705069124427</v>
      </c>
      <c r="J9" s="7">
        <v>96.05263157894737</v>
      </c>
      <c r="K9" s="7">
        <v>91.365777080062799</v>
      </c>
      <c r="L9" s="9">
        <v>79.312114554121749</v>
      </c>
    </row>
    <row r="10" spans="1:12">
      <c r="A10" s="59">
        <v>40390</v>
      </c>
      <c r="B10" s="7">
        <v>73.85203333196246</v>
      </c>
      <c r="C10" s="7">
        <v>79.381533209997428</v>
      </c>
      <c r="D10" s="7">
        <v>78.07228915662651</v>
      </c>
      <c r="E10" s="7">
        <v>98.82352941176471</v>
      </c>
      <c r="F10" s="7">
        <v>74.884609867023528</v>
      </c>
      <c r="G10" s="7">
        <v>126.28366699904296</v>
      </c>
      <c r="H10" s="7">
        <v>81.743869209809262</v>
      </c>
      <c r="I10" s="7">
        <v>95.391705069124427</v>
      </c>
      <c r="J10" s="7">
        <v>94.736842105263165</v>
      </c>
      <c r="K10" s="7">
        <v>90.423861852433276</v>
      </c>
      <c r="L10" s="9">
        <v>80.023759122954601</v>
      </c>
    </row>
    <row r="11" spans="1:12">
      <c r="A11" s="59">
        <v>40421</v>
      </c>
      <c r="B11" s="7">
        <v>75.203578809967993</v>
      </c>
      <c r="C11" s="7">
        <v>73.549940737441034</v>
      </c>
      <c r="D11" s="7">
        <v>78.07228915662651</v>
      </c>
      <c r="E11" s="7">
        <v>98.82352941176471</v>
      </c>
      <c r="F11" s="7">
        <v>76.807586852498133</v>
      </c>
      <c r="G11" s="7">
        <v>122.92952781459954</v>
      </c>
      <c r="H11" s="7">
        <v>82.833787465940048</v>
      </c>
      <c r="I11" s="7">
        <v>98.156682027649765</v>
      </c>
      <c r="J11" s="7">
        <v>96.05263157894737</v>
      </c>
      <c r="K11" s="7">
        <v>89.95290423861853</v>
      </c>
      <c r="L11" s="9">
        <v>80.734370313613468</v>
      </c>
    </row>
    <row r="12" spans="1:12">
      <c r="A12" s="59">
        <v>40451</v>
      </c>
      <c r="B12" s="7">
        <v>75.122746092427036</v>
      </c>
      <c r="C12" s="7">
        <v>73.103656725862194</v>
      </c>
      <c r="D12" s="7">
        <v>78.07228915662651</v>
      </c>
      <c r="E12" s="7">
        <v>97.540106951871664</v>
      </c>
      <c r="F12" s="7">
        <v>78.714197165943233</v>
      </c>
      <c r="G12" s="7">
        <v>122.62890552672776</v>
      </c>
      <c r="H12" s="7">
        <v>82.833787465940048</v>
      </c>
      <c r="I12" s="7">
        <v>98.156682027649765</v>
      </c>
      <c r="J12" s="7">
        <v>94.736842105263165</v>
      </c>
      <c r="K12" s="7">
        <v>91.836734693877546</v>
      </c>
      <c r="L12" s="9">
        <v>80.835836467447152</v>
      </c>
    </row>
    <row r="13" spans="1:12">
      <c r="A13" s="59">
        <v>40482</v>
      </c>
      <c r="B13" s="7">
        <v>77.83967103762879</v>
      </c>
      <c r="C13" s="7">
        <v>66.01110421316055</v>
      </c>
      <c r="D13" s="7">
        <v>80.963855421686745</v>
      </c>
      <c r="E13" s="7">
        <v>100.10695187165776</v>
      </c>
      <c r="F13" s="7">
        <v>78.0431100743006</v>
      </c>
      <c r="G13" s="7">
        <v>118.62649485044308</v>
      </c>
      <c r="H13" s="7">
        <v>85.013623978201636</v>
      </c>
      <c r="I13" s="7">
        <v>102.30414746543779</v>
      </c>
      <c r="J13" s="7">
        <v>89.473684210526315</v>
      </c>
      <c r="K13" s="7">
        <v>91.836734693877546</v>
      </c>
      <c r="L13" s="9">
        <v>82.562986543044659</v>
      </c>
    </row>
    <row r="14" spans="1:12">
      <c r="A14" s="59">
        <v>40512</v>
      </c>
      <c r="B14" s="7">
        <v>79.296522311516398</v>
      </c>
      <c r="C14" s="7">
        <v>68.900180396692235</v>
      </c>
      <c r="D14" s="7">
        <v>80.963855421686745</v>
      </c>
      <c r="E14" s="7">
        <v>103.95721925133689</v>
      </c>
      <c r="F14" s="7">
        <v>77.439909425561225</v>
      </c>
      <c r="G14" s="7">
        <v>115.2635960985393</v>
      </c>
      <c r="H14" s="7">
        <v>85.013623978201636</v>
      </c>
      <c r="I14" s="7">
        <v>102.30414746543779</v>
      </c>
      <c r="J14" s="7">
        <v>89.473684210526315</v>
      </c>
      <c r="K14" s="7">
        <v>91.836734693877546</v>
      </c>
      <c r="L14" s="9">
        <v>83.493811457999229</v>
      </c>
    </row>
    <row r="15" spans="1:12">
      <c r="A15" s="59">
        <v>40543</v>
      </c>
      <c r="B15" s="7">
        <v>81.612267796553112</v>
      </c>
      <c r="C15" s="7">
        <v>72.242816113973845</v>
      </c>
      <c r="D15" s="7">
        <v>80.963855421686745</v>
      </c>
      <c r="E15" s="7">
        <v>103.95721925133689</v>
      </c>
      <c r="F15" s="7">
        <v>76.740065810741498</v>
      </c>
      <c r="G15" s="7">
        <v>110.62385449878978</v>
      </c>
      <c r="H15" s="7">
        <v>86.103542234332423</v>
      </c>
      <c r="I15" s="7">
        <v>102.30414746543779</v>
      </c>
      <c r="J15" s="7">
        <v>89.473684210526315</v>
      </c>
      <c r="K15" s="7">
        <v>92.778649921507068</v>
      </c>
      <c r="L15" s="9">
        <v>84.980496043228229</v>
      </c>
    </row>
    <row r="16" spans="1:12">
      <c r="A16" s="59">
        <v>40574</v>
      </c>
      <c r="B16" s="7">
        <v>82.620371568510407</v>
      </c>
      <c r="C16" s="7">
        <v>60.632638383397641</v>
      </c>
      <c r="D16" s="7">
        <v>80.963855421686745</v>
      </c>
      <c r="E16" s="7">
        <v>100.10695187165776</v>
      </c>
      <c r="F16" s="7">
        <v>76.979156396358519</v>
      </c>
      <c r="G16" s="7">
        <v>115.24225439425747</v>
      </c>
      <c r="H16" s="7">
        <v>86.103542234332423</v>
      </c>
      <c r="I16" s="7">
        <v>99.539170506912441</v>
      </c>
      <c r="J16" s="7">
        <v>88.15789473684211</v>
      </c>
      <c r="K16" s="7">
        <v>92.307692307692307</v>
      </c>
      <c r="L16" s="9">
        <v>85.372509717569514</v>
      </c>
    </row>
    <row r="17" spans="1:12">
      <c r="A17" s="59">
        <v>40602</v>
      </c>
      <c r="B17" s="7">
        <v>82.896670228827446</v>
      </c>
      <c r="C17" s="7">
        <v>71.713621980850149</v>
      </c>
      <c r="D17" s="7">
        <v>83.855421686746993</v>
      </c>
      <c r="E17" s="7">
        <v>98.82352941176471</v>
      </c>
      <c r="F17" s="7">
        <v>77.499342366797151</v>
      </c>
      <c r="G17" s="7">
        <v>112.89355348779044</v>
      </c>
      <c r="H17" s="7">
        <v>87.19346049046321</v>
      </c>
      <c r="I17" s="7">
        <v>99.539170506912441</v>
      </c>
      <c r="J17" s="7">
        <v>89.473684210526315</v>
      </c>
      <c r="K17" s="7">
        <v>93.720565149136576</v>
      </c>
      <c r="L17" s="9">
        <v>86.055211493600197</v>
      </c>
    </row>
    <row r="18" spans="1:12">
      <c r="A18" s="59">
        <v>40633</v>
      </c>
      <c r="B18" s="7">
        <v>88.415732502494251</v>
      </c>
      <c r="C18" s="7">
        <v>86.962535393726796</v>
      </c>
      <c r="D18" s="7">
        <v>86.746987951807228</v>
      </c>
      <c r="E18" s="7">
        <v>100.10695187165776</v>
      </c>
      <c r="F18" s="7">
        <v>78.16489844589735</v>
      </c>
      <c r="G18" s="7">
        <v>112.42412149830011</v>
      </c>
      <c r="H18" s="7">
        <v>88.283378746594011</v>
      </c>
      <c r="I18" s="7">
        <v>99.539170506912441</v>
      </c>
      <c r="J18" s="7">
        <v>92.10526315789474</v>
      </c>
      <c r="K18" s="7">
        <v>94.191522762951337</v>
      </c>
      <c r="L18" s="9">
        <v>90.293949540546876</v>
      </c>
    </row>
    <row r="19" spans="1:12">
      <c r="A19" s="59">
        <v>40663</v>
      </c>
      <c r="B19" s="7">
        <v>92.520048146541612</v>
      </c>
      <c r="C19" s="7">
        <v>66.490156975226654</v>
      </c>
      <c r="D19" s="7">
        <v>86.746987951807228</v>
      </c>
      <c r="E19" s="7">
        <v>97.540106951871664</v>
      </c>
      <c r="F19" s="7">
        <v>79.68658967511962</v>
      </c>
      <c r="G19" s="7">
        <v>109.56089432797195</v>
      </c>
      <c r="H19" s="7">
        <v>90.463215258855584</v>
      </c>
      <c r="I19" s="7">
        <v>99.539170506912441</v>
      </c>
      <c r="J19" s="7">
        <v>96.05263157894737</v>
      </c>
      <c r="K19" s="7">
        <v>95.604395604395606</v>
      </c>
      <c r="L19" s="9">
        <v>92.634984403292677</v>
      </c>
    </row>
    <row r="20" spans="1:12">
      <c r="A20" s="59">
        <v>40694</v>
      </c>
      <c r="B20" s="7">
        <v>91.682252920076721</v>
      </c>
      <c r="C20" s="7">
        <v>99.127558313468839</v>
      </c>
      <c r="D20" s="7">
        <v>86.746987951807228</v>
      </c>
      <c r="E20" s="7">
        <v>97.540106951871664</v>
      </c>
      <c r="F20" s="7">
        <v>81.300452607646505</v>
      </c>
      <c r="G20" s="7">
        <v>109.20692057641531</v>
      </c>
      <c r="H20" s="7">
        <v>90.463215258855584</v>
      </c>
      <c r="I20" s="7">
        <v>100.92165898617512</v>
      </c>
      <c r="J20" s="7">
        <v>98.684210526315795</v>
      </c>
      <c r="K20" s="7">
        <v>96.075353218210367</v>
      </c>
      <c r="L20" s="9">
        <v>92.956678905239215</v>
      </c>
    </row>
    <row r="21" spans="1:12">
      <c r="A21" s="59">
        <v>40724</v>
      </c>
      <c r="B21" s="7">
        <v>91.268920860791695</v>
      </c>
      <c r="C21" s="7">
        <v>88.326387897022656</v>
      </c>
      <c r="D21" s="7">
        <v>89.638554216867476</v>
      </c>
      <c r="E21" s="7">
        <v>97.540106951871664</v>
      </c>
      <c r="F21" s="7">
        <v>83.419741798729973</v>
      </c>
      <c r="G21" s="7">
        <v>111.9451824628446</v>
      </c>
      <c r="H21" s="7">
        <v>92.643051771117172</v>
      </c>
      <c r="I21" s="7">
        <v>99.539170506912441</v>
      </c>
      <c r="J21" s="7">
        <v>101.31578947368421</v>
      </c>
      <c r="K21" s="7">
        <v>95.133437990580845</v>
      </c>
      <c r="L21" s="9">
        <v>92.81064146178899</v>
      </c>
    </row>
    <row r="22" spans="1:12">
      <c r="A22" s="59">
        <v>40755</v>
      </c>
      <c r="B22" s="7">
        <v>93.170489854730235</v>
      </c>
      <c r="C22" s="7">
        <v>85.371082009387692</v>
      </c>
      <c r="D22" s="7">
        <v>92.53012048192771</v>
      </c>
      <c r="E22" s="7">
        <v>98.82352941176471</v>
      </c>
      <c r="F22" s="7">
        <v>84.611578139369129</v>
      </c>
      <c r="G22" s="7">
        <v>117.44865890829907</v>
      </c>
      <c r="H22" s="7">
        <v>94.822888283378745</v>
      </c>
      <c r="I22" s="7">
        <v>99.539170506912441</v>
      </c>
      <c r="J22" s="7">
        <v>98.684210526315795</v>
      </c>
      <c r="K22" s="7">
        <v>97.017268445839875</v>
      </c>
      <c r="L22" s="9">
        <v>94.6944626342097</v>
      </c>
    </row>
    <row r="23" spans="1:12">
      <c r="A23" s="59">
        <v>40786</v>
      </c>
      <c r="B23" s="7">
        <v>89.883466108951254</v>
      </c>
      <c r="C23" s="7">
        <v>103.34233468049302</v>
      </c>
      <c r="D23" s="7">
        <v>92.53012048192771</v>
      </c>
      <c r="E23" s="7">
        <v>98.82352941176471</v>
      </c>
      <c r="F23" s="7">
        <v>85.474805379591857</v>
      </c>
      <c r="G23" s="7">
        <v>121.89597027810035</v>
      </c>
      <c r="H23" s="7">
        <v>94.822888283378745</v>
      </c>
      <c r="I23" s="7">
        <v>99.539170506912441</v>
      </c>
      <c r="J23" s="7">
        <v>100</v>
      </c>
      <c r="K23" s="7">
        <v>95.604395604395606</v>
      </c>
      <c r="L23" s="9">
        <v>93.072340162267324</v>
      </c>
    </row>
    <row r="24" spans="1:12">
      <c r="A24" s="59">
        <v>40816</v>
      </c>
      <c r="B24" s="7">
        <v>89.881364731984164</v>
      </c>
      <c r="C24" s="7">
        <v>90.801644621513574</v>
      </c>
      <c r="D24" s="7">
        <v>95.421686746987959</v>
      </c>
      <c r="E24" s="7">
        <v>97.540106951871664</v>
      </c>
      <c r="F24" s="7">
        <v>86.406540383474535</v>
      </c>
      <c r="G24" s="7">
        <v>119.02102448211589</v>
      </c>
      <c r="H24" s="7">
        <v>94.822888283378745</v>
      </c>
      <c r="I24" s="7">
        <v>100.92165898617512</v>
      </c>
      <c r="J24" s="7">
        <v>98.684210526315795</v>
      </c>
      <c r="K24" s="7">
        <v>96.075353218210367</v>
      </c>
      <c r="L24" s="9">
        <v>92.876041268876946</v>
      </c>
    </row>
    <row r="25" spans="1:12">
      <c r="A25" s="59">
        <v>40847</v>
      </c>
      <c r="B25" s="7">
        <v>91.791319094348452</v>
      </c>
      <c r="C25" s="7">
        <v>75.726613665765498</v>
      </c>
      <c r="D25" s="7">
        <v>92.53012048192771</v>
      </c>
      <c r="E25" s="7">
        <v>97.540106951871664</v>
      </c>
      <c r="F25" s="7">
        <v>87.53013419202297</v>
      </c>
      <c r="G25" s="7">
        <v>108.21440713225206</v>
      </c>
      <c r="H25" s="7">
        <v>94.822888283378745</v>
      </c>
      <c r="I25" s="7">
        <v>100.92165898617512</v>
      </c>
      <c r="J25" s="7">
        <v>94.736842105263165</v>
      </c>
      <c r="K25" s="7">
        <v>96.075353218210367</v>
      </c>
      <c r="L25" s="9">
        <v>93.06871734754003</v>
      </c>
    </row>
    <row r="26" spans="1:12">
      <c r="A26" s="59">
        <v>40877</v>
      </c>
      <c r="B26" s="7">
        <v>95.893849083396987</v>
      </c>
      <c r="C26" s="7">
        <v>74.39565830760273</v>
      </c>
      <c r="D26" s="7">
        <v>95.421686746987959</v>
      </c>
      <c r="E26" s="7">
        <v>100.10695187165776</v>
      </c>
      <c r="F26" s="7">
        <v>88.843578966615283</v>
      </c>
      <c r="G26" s="7">
        <v>107.45990449030577</v>
      </c>
      <c r="H26" s="7">
        <v>95.912806539509532</v>
      </c>
      <c r="I26" s="7">
        <v>100.92165898617512</v>
      </c>
      <c r="J26" s="7">
        <v>93.421052631578945</v>
      </c>
      <c r="K26" s="7">
        <v>96.546310832025114</v>
      </c>
      <c r="L26" s="9">
        <v>95.989975209025218</v>
      </c>
    </row>
    <row r="27" spans="1:12">
      <c r="A27" s="59">
        <v>40908</v>
      </c>
      <c r="B27" s="7">
        <v>96.772271605961677</v>
      </c>
      <c r="C27" s="7">
        <v>79.284424596799226</v>
      </c>
      <c r="D27" s="7">
        <v>95.421686746987959</v>
      </c>
      <c r="E27" s="7">
        <v>101.3903743315508</v>
      </c>
      <c r="F27" s="7">
        <v>89.997526393303204</v>
      </c>
      <c r="G27" s="7">
        <v>95.249637036646035</v>
      </c>
      <c r="H27" s="7">
        <v>97.002724795640333</v>
      </c>
      <c r="I27" s="7">
        <v>100.92165898617512</v>
      </c>
      <c r="J27" s="7">
        <v>93.421052631578945</v>
      </c>
      <c r="K27" s="7">
        <v>97.488226059654636</v>
      </c>
      <c r="L27" s="9">
        <v>96.308323488867529</v>
      </c>
    </row>
    <row r="28" spans="1:12">
      <c r="A28" s="59">
        <v>40939</v>
      </c>
      <c r="B28" s="7">
        <v>97.570156751997587</v>
      </c>
      <c r="C28" s="7">
        <v>77.474607534108401</v>
      </c>
      <c r="D28" s="7">
        <v>95.421686746987959</v>
      </c>
      <c r="E28" s="7">
        <v>97.540106951871664</v>
      </c>
      <c r="F28" s="7">
        <v>91.059444693651329</v>
      </c>
      <c r="G28" s="7">
        <v>93.042711370374192</v>
      </c>
      <c r="H28" s="7">
        <v>95.912806539509532</v>
      </c>
      <c r="I28" s="7">
        <v>100.92165898617512</v>
      </c>
      <c r="J28" s="7">
        <v>92.10526315789474</v>
      </c>
      <c r="K28" s="7">
        <v>97.017268445839875</v>
      </c>
      <c r="L28" s="9">
        <v>96.496281934264161</v>
      </c>
    </row>
    <row r="29" spans="1:12">
      <c r="A29" s="59">
        <v>40968</v>
      </c>
      <c r="B29" s="7">
        <v>99.436604287501709</v>
      </c>
      <c r="C29" s="7">
        <v>94.895710006976884</v>
      </c>
      <c r="D29" s="7">
        <v>95.421686746987959</v>
      </c>
      <c r="E29" s="7">
        <v>94.973262032085557</v>
      </c>
      <c r="F29" s="7">
        <v>92.446036309114021</v>
      </c>
      <c r="G29" s="7">
        <v>85.745055962439878</v>
      </c>
      <c r="H29" s="7">
        <v>98.09264305177112</v>
      </c>
      <c r="I29" s="7">
        <v>102.30414746543779</v>
      </c>
      <c r="J29" s="7">
        <v>93.421052631578945</v>
      </c>
      <c r="K29" s="7">
        <v>97.959183673469383</v>
      </c>
      <c r="L29" s="9">
        <v>97.966594983354554</v>
      </c>
    </row>
    <row r="30" spans="1:12">
      <c r="A30" s="59">
        <v>40999</v>
      </c>
      <c r="B30" s="7">
        <v>101.47005882913275</v>
      </c>
      <c r="C30" s="7">
        <v>90.610091068360902</v>
      </c>
      <c r="D30" s="7">
        <v>95.421686746987959</v>
      </c>
      <c r="E30" s="7">
        <v>94.973262032085557</v>
      </c>
      <c r="F30" s="7">
        <v>93.547954573440194</v>
      </c>
      <c r="G30" s="7">
        <v>82.009517462126453</v>
      </c>
      <c r="H30" s="7">
        <v>98.09264305177112</v>
      </c>
      <c r="I30" s="7">
        <v>102.30414746543779</v>
      </c>
      <c r="J30" s="7">
        <v>93.421052631578945</v>
      </c>
      <c r="K30" s="7">
        <v>97.959183673469383</v>
      </c>
      <c r="L30" s="9">
        <v>99.038156440245885</v>
      </c>
    </row>
    <row r="31" spans="1:12">
      <c r="A31" s="59">
        <v>41029</v>
      </c>
      <c r="B31" s="7">
        <v>102.32596998052381</v>
      </c>
      <c r="C31" s="7">
        <v>92.23073619466885</v>
      </c>
      <c r="D31" s="7">
        <v>98.313253012048193</v>
      </c>
      <c r="E31" s="7">
        <v>96.256684491978604</v>
      </c>
      <c r="F31" s="7">
        <v>95.077620835438069</v>
      </c>
      <c r="G31" s="7">
        <v>87.213643214523174</v>
      </c>
      <c r="H31" s="7">
        <v>99.182561307901906</v>
      </c>
      <c r="I31" s="7">
        <v>100.92165898617512</v>
      </c>
      <c r="J31" s="7">
        <v>98.684210526315795</v>
      </c>
      <c r="K31" s="7">
        <v>99.843014128728413</v>
      </c>
      <c r="L31" s="9">
        <v>100.39650319132227</v>
      </c>
    </row>
    <row r="32" spans="1:12">
      <c r="A32" s="59">
        <v>41060</v>
      </c>
      <c r="B32" s="7">
        <v>100.94317059979188</v>
      </c>
      <c r="C32" s="7">
        <v>111.20417874100282</v>
      </c>
      <c r="D32" s="7">
        <v>101.20481927710843</v>
      </c>
      <c r="E32" s="7">
        <v>97.540106951871664</v>
      </c>
      <c r="F32" s="7">
        <v>96.921567872964133</v>
      </c>
      <c r="G32" s="7">
        <v>100.31349531563221</v>
      </c>
      <c r="H32" s="7">
        <v>98.09264305177112</v>
      </c>
      <c r="I32" s="7">
        <v>99.539170506912441</v>
      </c>
      <c r="J32" s="7">
        <v>101.31578947368421</v>
      </c>
      <c r="K32" s="7">
        <v>99.843014128728413</v>
      </c>
      <c r="L32" s="9">
        <v>100.73138030237043</v>
      </c>
    </row>
    <row r="33" spans="1:12">
      <c r="A33" s="59">
        <v>41090</v>
      </c>
      <c r="B33" s="7">
        <v>98.645749826969748</v>
      </c>
      <c r="C33" s="7">
        <v>106.02679018054218</v>
      </c>
      <c r="D33" s="7">
        <v>101.20481927710843</v>
      </c>
      <c r="E33" s="7">
        <v>97.540106951871664</v>
      </c>
      <c r="F33" s="7">
        <v>98.380065037850031</v>
      </c>
      <c r="G33" s="7">
        <v>104.62287028493662</v>
      </c>
      <c r="H33" s="7">
        <v>99.182561307901906</v>
      </c>
      <c r="I33" s="7">
        <v>98.156682027649765</v>
      </c>
      <c r="J33" s="7">
        <v>105.26315789473684</v>
      </c>
      <c r="K33" s="7">
        <v>98.901098901098905</v>
      </c>
      <c r="L33" s="9">
        <v>99.351880039070906</v>
      </c>
    </row>
    <row r="34" spans="1:12">
      <c r="A34" s="59">
        <v>41121</v>
      </c>
      <c r="B34" s="7">
        <v>100.54168761046752</v>
      </c>
      <c r="C34" s="7">
        <v>104.07032474961257</v>
      </c>
      <c r="D34" s="7">
        <v>101.20481927710843</v>
      </c>
      <c r="E34" s="7">
        <v>100.10695187165776</v>
      </c>
      <c r="F34" s="7">
        <v>100.6775720854499</v>
      </c>
      <c r="G34" s="7">
        <v>111.23325521755582</v>
      </c>
      <c r="H34" s="7">
        <v>99.182561307901906</v>
      </c>
      <c r="I34" s="7">
        <v>98.156682027649765</v>
      </c>
      <c r="J34" s="7">
        <v>105.26315789473684</v>
      </c>
      <c r="K34" s="7">
        <v>99.372056514913652</v>
      </c>
      <c r="L34" s="9">
        <v>100.99156117256071</v>
      </c>
    </row>
    <row r="35" spans="1:12">
      <c r="A35" s="59">
        <v>41152</v>
      </c>
      <c r="B35" s="7">
        <v>102.41099928165499</v>
      </c>
      <c r="C35" s="7">
        <v>114.17219826729496</v>
      </c>
      <c r="D35" s="7">
        <v>101.20481927710843</v>
      </c>
      <c r="E35" s="7">
        <v>101.3903743315508</v>
      </c>
      <c r="F35" s="7">
        <v>102.47399631615727</v>
      </c>
      <c r="G35" s="7">
        <v>115.03057013578777</v>
      </c>
      <c r="H35" s="7">
        <v>100.27247956403269</v>
      </c>
      <c r="I35" s="7">
        <v>99.539170506912441</v>
      </c>
      <c r="J35" s="7">
        <v>106.57894736842105</v>
      </c>
      <c r="K35" s="7">
        <v>100.78492935635792</v>
      </c>
      <c r="L35" s="9">
        <v>102.90536164486421</v>
      </c>
    </row>
    <row r="36" spans="1:12">
      <c r="A36" s="59">
        <v>41182</v>
      </c>
      <c r="B36" s="7">
        <v>101.45030151593249</v>
      </c>
      <c r="C36" s="7">
        <v>101.31352969838099</v>
      </c>
      <c r="D36" s="7">
        <v>101.20481927710843</v>
      </c>
      <c r="E36" s="7">
        <v>100.10695187165776</v>
      </c>
      <c r="F36" s="7">
        <v>103.77864294177851</v>
      </c>
      <c r="G36" s="7">
        <v>107.26759455491808</v>
      </c>
      <c r="H36" s="7">
        <v>102.45231607629428</v>
      </c>
      <c r="I36" s="7">
        <v>99.539170506912441</v>
      </c>
      <c r="J36" s="7">
        <v>106.57894736842105</v>
      </c>
      <c r="K36" s="7">
        <v>101.25588697017268</v>
      </c>
      <c r="L36" s="9">
        <v>101.78732530819384</v>
      </c>
    </row>
    <row r="37" spans="1:12">
      <c r="A37" s="59">
        <v>41213</v>
      </c>
      <c r="B37" s="7">
        <v>99.617236941177751</v>
      </c>
      <c r="C37" s="7">
        <v>108.35520579247833</v>
      </c>
      <c r="D37" s="7">
        <v>101.20481927710843</v>
      </c>
      <c r="E37" s="7">
        <v>103.95721925133689</v>
      </c>
      <c r="F37" s="7">
        <v>106.06503870948166</v>
      </c>
      <c r="G37" s="7">
        <v>109.79973877607397</v>
      </c>
      <c r="H37" s="7">
        <v>103.54223433242507</v>
      </c>
      <c r="I37" s="7">
        <v>100.92165898617512</v>
      </c>
      <c r="J37" s="7">
        <v>98.684210526315795</v>
      </c>
      <c r="K37" s="7">
        <v>101.72684458398744</v>
      </c>
      <c r="L37" s="9">
        <v>101.00877079685557</v>
      </c>
    </row>
    <row r="38" spans="1:12">
      <c r="A38" s="59">
        <v>41243</v>
      </c>
      <c r="B38" s="7">
        <v>98.087418926750956</v>
      </c>
      <c r="C38" s="7">
        <v>98.2536802304936</v>
      </c>
      <c r="D38" s="7">
        <v>104.09638554216868</v>
      </c>
      <c r="E38" s="7">
        <v>107.80748663101605</v>
      </c>
      <c r="F38" s="7">
        <v>108.47828143262439</v>
      </c>
      <c r="G38" s="7">
        <v>104.43445622262547</v>
      </c>
      <c r="H38" s="7">
        <v>102.45231607629428</v>
      </c>
      <c r="I38" s="7">
        <v>99.539170506912441</v>
      </c>
      <c r="J38" s="7">
        <v>98.684210526315795</v>
      </c>
      <c r="K38" s="7">
        <v>102.1978021978022</v>
      </c>
      <c r="L38" s="9">
        <v>99.838311536964412</v>
      </c>
    </row>
    <row r="39" spans="1:12">
      <c r="A39" s="59">
        <v>41274</v>
      </c>
      <c r="B39" s="7">
        <v>97.579025637263939</v>
      </c>
      <c r="C39" s="7">
        <v>101.20832030412895</v>
      </c>
      <c r="D39" s="7">
        <v>104.09638554216868</v>
      </c>
      <c r="E39" s="7">
        <v>107.80748663101605</v>
      </c>
      <c r="F39" s="7">
        <v>110.74508434005374</v>
      </c>
      <c r="G39" s="7">
        <v>99.25538033882205</v>
      </c>
      <c r="H39" s="7">
        <v>103.54223433242507</v>
      </c>
      <c r="I39" s="7">
        <v>98.156682027649765</v>
      </c>
      <c r="J39" s="7">
        <v>100</v>
      </c>
      <c r="K39" s="7">
        <v>103.13971742543171</v>
      </c>
      <c r="L39" s="9">
        <v>99.52546708769097</v>
      </c>
    </row>
    <row r="40" spans="1:12">
      <c r="A40" s="59">
        <v>41305</v>
      </c>
      <c r="B40" s="7">
        <v>99.667591888836597</v>
      </c>
      <c r="C40" s="7">
        <v>77.59599700798509</v>
      </c>
      <c r="D40" s="7">
        <v>106.98795180722891</v>
      </c>
      <c r="E40" s="7">
        <v>105.24064171122994</v>
      </c>
      <c r="F40" s="7">
        <v>109.54478557539592</v>
      </c>
      <c r="G40" s="7">
        <v>98.810502137462521</v>
      </c>
      <c r="H40" s="7">
        <v>101.36239782016349</v>
      </c>
      <c r="I40" s="7">
        <v>96.774193548387103</v>
      </c>
      <c r="J40" s="7">
        <v>100</v>
      </c>
      <c r="K40" s="7">
        <v>102.1978021978022</v>
      </c>
      <c r="L40" s="9">
        <v>100.19499788635731</v>
      </c>
    </row>
    <row r="41" spans="1:12">
      <c r="A41" s="59">
        <v>41333</v>
      </c>
      <c r="B41" s="7">
        <v>100.52671746313997</v>
      </c>
      <c r="C41" s="7">
        <v>90.314143370215248</v>
      </c>
      <c r="D41" s="7">
        <v>106.98795180722891</v>
      </c>
      <c r="E41" s="7">
        <v>103.95721925133689</v>
      </c>
      <c r="F41" s="7">
        <v>108.58136941889371</v>
      </c>
      <c r="G41" s="7">
        <v>87.337183189413878</v>
      </c>
      <c r="H41" s="7">
        <v>102.45231607629428</v>
      </c>
      <c r="I41" s="7">
        <v>96.774193548387103</v>
      </c>
      <c r="J41" s="7">
        <v>101.31578947368421</v>
      </c>
      <c r="K41" s="7">
        <v>103.13971742543171</v>
      </c>
      <c r="L41" s="9">
        <v>100.62375845458162</v>
      </c>
    </row>
    <row r="42" spans="1:12">
      <c r="A42" s="59">
        <v>41364</v>
      </c>
      <c r="B42" s="7">
        <v>100.33280196650728</v>
      </c>
      <c r="C42" s="7">
        <v>99.596571758882703</v>
      </c>
      <c r="D42" s="7">
        <v>104.09638554216868</v>
      </c>
      <c r="E42" s="7">
        <v>102.67379679144385</v>
      </c>
      <c r="F42" s="7">
        <v>108.41746102022888</v>
      </c>
      <c r="G42" s="7">
        <v>82.088943726640181</v>
      </c>
      <c r="H42" s="7">
        <v>103.54223433242507</v>
      </c>
      <c r="I42" s="7">
        <v>96.774193548387103</v>
      </c>
      <c r="J42" s="7">
        <v>102.63157894736842</v>
      </c>
      <c r="K42" s="7">
        <v>103.13971742543171</v>
      </c>
      <c r="L42" s="9">
        <v>100.33002668595908</v>
      </c>
    </row>
    <row r="43" spans="1:12">
      <c r="A43" s="59">
        <v>41394</v>
      </c>
      <c r="B43" s="7">
        <v>100.59182074602946</v>
      </c>
      <c r="C43" s="7">
        <v>104.32933192281345</v>
      </c>
      <c r="D43" s="7">
        <v>106.98795180722891</v>
      </c>
      <c r="E43" s="7">
        <v>107.80748663101605</v>
      </c>
      <c r="F43" s="7">
        <v>109.20642263931336</v>
      </c>
      <c r="G43" s="7">
        <v>86.672934570027067</v>
      </c>
      <c r="H43" s="7">
        <v>103.54223433242507</v>
      </c>
      <c r="I43" s="7">
        <v>99.539170506912441</v>
      </c>
      <c r="J43" s="7">
        <v>107.89473684210526</v>
      </c>
      <c r="K43" s="7">
        <v>104.55259026687598</v>
      </c>
      <c r="L43" s="9">
        <v>101.40727775233553</v>
      </c>
    </row>
    <row r="44" spans="1:12">
      <c r="A44" s="59">
        <v>41425</v>
      </c>
      <c r="B44" s="7">
        <v>101.53873505723037</v>
      </c>
      <c r="C44" s="7">
        <v>109.54324083435044</v>
      </c>
      <c r="D44" s="7">
        <v>106.98795180722891</v>
      </c>
      <c r="E44" s="7">
        <v>109.09090909090909</v>
      </c>
      <c r="F44" s="7">
        <v>109.75360887609102</v>
      </c>
      <c r="G44" s="7">
        <v>91.573634555713625</v>
      </c>
      <c r="H44" s="7">
        <v>102.45231607629428</v>
      </c>
      <c r="I44" s="7">
        <v>99.539170506912441</v>
      </c>
      <c r="J44" s="7">
        <v>109.21052631578948</v>
      </c>
      <c r="K44" s="7">
        <v>105.02354788069074</v>
      </c>
      <c r="L44" s="9">
        <v>102.42066542194922</v>
      </c>
    </row>
    <row r="45" spans="1:12">
      <c r="A45" s="59">
        <v>41455</v>
      </c>
      <c r="B45" s="7">
        <v>102.66041276179358</v>
      </c>
      <c r="C45" s="7">
        <v>112.20426308981119</v>
      </c>
      <c r="D45" s="7">
        <v>106.98795180722891</v>
      </c>
      <c r="E45" s="7">
        <v>109.09090909090909</v>
      </c>
      <c r="F45" s="7">
        <v>110.10785229954551</v>
      </c>
      <c r="G45" s="7">
        <v>95.398052291116613</v>
      </c>
      <c r="H45" s="7">
        <v>103.54223433242507</v>
      </c>
      <c r="I45" s="7">
        <v>96.774193548387103</v>
      </c>
      <c r="J45" s="7">
        <v>111.84210526315789</v>
      </c>
      <c r="K45" s="7">
        <v>105.02354788069074</v>
      </c>
      <c r="L45" s="9">
        <v>103.42269087563237</v>
      </c>
    </row>
    <row r="46" spans="1:12">
      <c r="A46" s="59">
        <v>41486</v>
      </c>
      <c r="B46" s="7">
        <v>105.74201044720749</v>
      </c>
      <c r="C46" s="7">
        <v>121.2288423133827</v>
      </c>
      <c r="D46" s="7">
        <v>106.98795180722891</v>
      </c>
      <c r="E46" s="7">
        <v>109.09090909090909</v>
      </c>
      <c r="F46" s="7">
        <v>122.04514979012244</v>
      </c>
      <c r="G46" s="7">
        <v>98.975955790599926</v>
      </c>
      <c r="H46" s="7">
        <v>102.45231607629428</v>
      </c>
      <c r="I46" s="7">
        <v>95.391705069124427</v>
      </c>
      <c r="J46" s="7">
        <v>110.52631578947368</v>
      </c>
      <c r="K46" s="7">
        <v>104.55259026687598</v>
      </c>
      <c r="L46" s="9">
        <v>105.88712965849693</v>
      </c>
    </row>
    <row r="47" spans="1:12">
      <c r="A47" s="59">
        <v>41517</v>
      </c>
      <c r="B47" s="8">
        <v>106.48674482611399</v>
      </c>
      <c r="C47" s="8">
        <v>118.3029015714274</v>
      </c>
      <c r="D47" s="8">
        <v>106.98795180722891</v>
      </c>
      <c r="E47" s="8">
        <v>110.37433155080214</v>
      </c>
      <c r="F47" s="8">
        <v>133.6013367281833</v>
      </c>
      <c r="G47" s="8">
        <v>108.45871379696128</v>
      </c>
      <c r="H47" s="8">
        <v>103.54223433242507</v>
      </c>
      <c r="I47" s="8">
        <v>95.391705069124427</v>
      </c>
      <c r="J47" s="8">
        <v>111.84210526315789</v>
      </c>
      <c r="K47" s="8">
        <v>104.08163265306122</v>
      </c>
      <c r="L47" s="9">
        <v>107.03659656748789</v>
      </c>
    </row>
    <row r="48" spans="1:12">
      <c r="A48" s="59">
        <v>41547</v>
      </c>
      <c r="B48" s="8">
        <v>106.13516870480449</v>
      </c>
      <c r="C48" s="8">
        <v>111.8871554065116</v>
      </c>
      <c r="D48" s="8">
        <v>106.98795180722891</v>
      </c>
      <c r="E48" s="8">
        <v>109.09090909090909</v>
      </c>
      <c r="F48" s="8">
        <v>145.36840859573081</v>
      </c>
      <c r="G48" s="8">
        <v>107.62595789479296</v>
      </c>
      <c r="H48" s="8">
        <v>103.54223433242507</v>
      </c>
      <c r="I48" s="8">
        <v>95.391705069124427</v>
      </c>
      <c r="J48" s="8">
        <v>110.52631578947368</v>
      </c>
      <c r="K48" s="8">
        <v>105.02354788069074</v>
      </c>
      <c r="L48" s="9">
        <v>106.92334066927187</v>
      </c>
    </row>
    <row r="49" spans="1:12">
      <c r="A49" s="59">
        <v>41578</v>
      </c>
      <c r="B49" s="8">
        <v>104.16058218134754</v>
      </c>
      <c r="C49" s="8">
        <v>110.12257586322255</v>
      </c>
      <c r="D49" s="8">
        <v>109.87951807228916</v>
      </c>
      <c r="E49" s="8">
        <v>110.37433155080214</v>
      </c>
      <c r="F49" s="8">
        <v>146.45053715644235</v>
      </c>
      <c r="G49" s="8">
        <v>108.48578827823957</v>
      </c>
      <c r="H49" s="8">
        <v>102.45231607629428</v>
      </c>
      <c r="I49" s="8">
        <v>98.156682027649765</v>
      </c>
      <c r="J49" s="8">
        <v>103.94736842105263</v>
      </c>
      <c r="K49" s="8">
        <v>105.49450549450549</v>
      </c>
      <c r="L49" s="9">
        <v>105.81904154842798</v>
      </c>
    </row>
    <row r="50" spans="1:12">
      <c r="A50" s="59">
        <v>41608</v>
      </c>
      <c r="B50" s="8">
        <v>103.33421485905329</v>
      </c>
      <c r="C50" s="8">
        <v>95.797704958110259</v>
      </c>
      <c r="D50" s="8">
        <v>109.87951807228916</v>
      </c>
      <c r="E50" s="8">
        <v>114.22459893048128</v>
      </c>
      <c r="F50" s="8">
        <v>147.6381878615953</v>
      </c>
      <c r="G50" s="8">
        <v>111.41534023991449</v>
      </c>
      <c r="H50" s="8">
        <v>101.36239782016349</v>
      </c>
      <c r="I50" s="8">
        <v>99.539170506912441</v>
      </c>
      <c r="J50" s="8">
        <v>105.26315789473684</v>
      </c>
      <c r="K50" s="8">
        <v>106.90737833594976</v>
      </c>
      <c r="L50" s="9">
        <v>105.36007525874219</v>
      </c>
    </row>
    <row r="51" spans="1:12">
      <c r="A51" s="59">
        <v>41639</v>
      </c>
      <c r="B51" s="8">
        <v>105.30059453190368</v>
      </c>
      <c r="C51" s="8">
        <v>97.920872306746276</v>
      </c>
      <c r="D51" s="8">
        <v>109.87951807228916</v>
      </c>
      <c r="E51" s="8">
        <v>115.50802139037434</v>
      </c>
      <c r="F51" s="8">
        <v>148.14728361673122</v>
      </c>
      <c r="G51" s="8">
        <v>107.44189829604277</v>
      </c>
      <c r="H51" s="8">
        <v>102.45231607629428</v>
      </c>
      <c r="I51" s="8">
        <v>98.156682027649765</v>
      </c>
      <c r="J51" s="8">
        <v>105.26315789473684</v>
      </c>
      <c r="K51" s="8">
        <v>106.90737833594976</v>
      </c>
      <c r="L51" s="9">
        <v>106.55865754202941</v>
      </c>
    </row>
    <row r="52" spans="1:12">
      <c r="A52" s="59">
        <v>41670</v>
      </c>
      <c r="B52" s="8">
        <v>105.02309502236328</v>
      </c>
      <c r="C52" s="8">
        <v>97.198444463372027</v>
      </c>
      <c r="D52" s="8">
        <v>109.87951807228916</v>
      </c>
      <c r="E52" s="8">
        <v>110.37433155080214</v>
      </c>
      <c r="F52" s="8">
        <v>149.33337312280807</v>
      </c>
      <c r="G52" s="8">
        <v>113.05171457333066</v>
      </c>
      <c r="H52" s="8">
        <v>103.54223433242507</v>
      </c>
      <c r="I52" s="8">
        <v>96.774193548387103</v>
      </c>
      <c r="J52" s="8">
        <v>105.26315789473684</v>
      </c>
      <c r="K52" s="8">
        <v>106.90737833594976</v>
      </c>
      <c r="L52" s="9">
        <v>106.54275507019381</v>
      </c>
    </row>
    <row r="53" spans="1:12">
      <c r="A53" s="59">
        <v>41698</v>
      </c>
      <c r="B53" s="8">
        <v>107.96593004530662</v>
      </c>
      <c r="C53" s="8">
        <v>94.563950950198148</v>
      </c>
      <c r="D53" s="8">
        <v>112.77108433734939</v>
      </c>
      <c r="E53" s="8">
        <v>110.37433155080214</v>
      </c>
      <c r="F53" s="8">
        <v>150.69542737150687</v>
      </c>
      <c r="G53" s="8">
        <v>106.3575074709176</v>
      </c>
      <c r="H53" s="8">
        <v>104.63215258855585</v>
      </c>
      <c r="I53" s="8">
        <v>96.774193548387103</v>
      </c>
      <c r="J53" s="8">
        <v>107.89473684210526</v>
      </c>
      <c r="K53" s="8">
        <v>106.90737833594976</v>
      </c>
      <c r="L53" s="9">
        <v>108.37369542144106</v>
      </c>
    </row>
    <row r="54" spans="1:12">
      <c r="A54" s="59">
        <v>41729</v>
      </c>
      <c r="B54" s="8">
        <v>109.72829038605018</v>
      </c>
      <c r="C54" s="8">
        <v>120.65626726813463</v>
      </c>
      <c r="D54" s="8">
        <v>112.77108433734939</v>
      </c>
      <c r="E54" s="8">
        <v>110.37433155080214</v>
      </c>
      <c r="F54" s="8">
        <v>152.20642666541761</v>
      </c>
      <c r="G54" s="8">
        <v>81.326798670566973</v>
      </c>
      <c r="H54" s="8">
        <v>106.81198910081744</v>
      </c>
      <c r="I54" s="8">
        <v>96.774193548387103</v>
      </c>
      <c r="J54" s="8">
        <v>110.52631578947368</v>
      </c>
      <c r="K54" s="8">
        <v>107.37833594976452</v>
      </c>
      <c r="L54" s="9">
        <v>109.17269005574902</v>
      </c>
    </row>
    <row r="55" spans="1:12">
      <c r="A55" s="59">
        <v>41759</v>
      </c>
      <c r="B55" s="8">
        <v>113.41931996790704</v>
      </c>
      <c r="C55" s="8">
        <v>119.94646195710325</v>
      </c>
      <c r="D55" s="8">
        <v>112.77108433734939</v>
      </c>
      <c r="E55" s="8">
        <v>111.65775401069519</v>
      </c>
      <c r="F55" s="8">
        <v>152.43561410437454</v>
      </c>
      <c r="G55" s="8">
        <v>111.47465555515916</v>
      </c>
      <c r="H55" s="8">
        <v>106.81198910081744</v>
      </c>
      <c r="I55" s="8">
        <v>96.774193548387103</v>
      </c>
      <c r="J55" s="8">
        <v>117.10526315789474</v>
      </c>
      <c r="K55" s="8">
        <v>108.32025117739404</v>
      </c>
      <c r="L55" s="9">
        <v>113.15270279331128</v>
      </c>
    </row>
    <row r="56" spans="1:12">
      <c r="A56" s="59">
        <v>41790</v>
      </c>
      <c r="B56" s="8">
        <v>114.40813609122475</v>
      </c>
      <c r="C56" s="8">
        <v>119.90933315825507</v>
      </c>
      <c r="D56" s="8">
        <v>115.66265060240964</v>
      </c>
      <c r="E56" s="8">
        <v>111.65775401069519</v>
      </c>
      <c r="F56" s="8">
        <v>152.94020137362079</v>
      </c>
      <c r="G56" s="8">
        <v>113.47592220717156</v>
      </c>
      <c r="H56" s="8">
        <v>105.72207084468666</v>
      </c>
      <c r="I56" s="8">
        <v>96.774193548387103</v>
      </c>
      <c r="J56" s="8">
        <v>117.10526315789474</v>
      </c>
      <c r="K56" s="8">
        <v>110.20408163265306</v>
      </c>
      <c r="L56" s="9">
        <v>114.20486593885177</v>
      </c>
    </row>
    <row r="57" spans="1:12">
      <c r="A57" s="59">
        <v>41820</v>
      </c>
      <c r="B57" s="8">
        <v>116.84807310464826</v>
      </c>
      <c r="C57" s="8">
        <v>166.14510129173252</v>
      </c>
      <c r="D57" s="8">
        <v>115.66265060240964</v>
      </c>
      <c r="E57" s="8">
        <v>111.65775401069519</v>
      </c>
      <c r="F57" s="8">
        <v>153.5242912364163</v>
      </c>
      <c r="G57" s="8">
        <v>119.40704141015409</v>
      </c>
      <c r="H57" s="8">
        <v>106.81198910081744</v>
      </c>
      <c r="I57" s="8">
        <v>95.391705069124427</v>
      </c>
      <c r="J57" s="8">
        <v>122.36842105263158</v>
      </c>
      <c r="K57" s="8">
        <v>110.20408163265306</v>
      </c>
      <c r="L57" s="9">
        <v>117.19943520812845</v>
      </c>
    </row>
    <row r="58" spans="1:12">
      <c r="A58" s="59">
        <v>41851</v>
      </c>
      <c r="B58" s="8">
        <v>117.54836510701512</v>
      </c>
      <c r="C58" s="8">
        <v>148.15492882060875</v>
      </c>
      <c r="D58" s="8">
        <v>115.66265060240964</v>
      </c>
      <c r="E58" s="8">
        <v>114.22459893048128</v>
      </c>
      <c r="F58" s="8">
        <v>156.02760145371636</v>
      </c>
      <c r="G58" s="8">
        <v>114.39989326127932</v>
      </c>
      <c r="H58" s="8">
        <v>105.72207084468666</v>
      </c>
      <c r="I58" s="8">
        <v>94.009216589861751</v>
      </c>
      <c r="J58" s="8">
        <v>121.05263157894737</v>
      </c>
      <c r="K58" s="8">
        <v>111.61695447409733</v>
      </c>
      <c r="L58" s="9">
        <v>117.18192942124649</v>
      </c>
    </row>
    <row r="59" spans="1:12">
      <c r="A59" s="59">
        <v>41882</v>
      </c>
      <c r="B59" s="8">
        <v>115.7047274209442</v>
      </c>
      <c r="C59" s="8">
        <v>138.26523954086832</v>
      </c>
      <c r="D59" s="8">
        <v>115.66265060240964</v>
      </c>
      <c r="E59" s="8">
        <v>116.79144385026738</v>
      </c>
      <c r="F59" s="8">
        <v>158.42957322517384</v>
      </c>
      <c r="G59" s="8">
        <v>119.599083464611</v>
      </c>
      <c r="H59" s="8">
        <v>106.81198910081744</v>
      </c>
      <c r="I59" s="8">
        <v>94.009216589861751</v>
      </c>
      <c r="J59" s="8">
        <v>121.05263157894737</v>
      </c>
      <c r="K59" s="8">
        <v>110.67503924646782</v>
      </c>
      <c r="L59" s="9">
        <v>116.07499511102178</v>
      </c>
    </row>
    <row r="60" spans="1:12">
      <c r="A60" s="59">
        <v>41912</v>
      </c>
      <c r="B60" s="8">
        <v>114.61988881017048</v>
      </c>
      <c r="C60" s="8">
        <v>129.82399262324276</v>
      </c>
      <c r="D60" s="8">
        <v>115.66265060240964</v>
      </c>
      <c r="E60" s="8">
        <v>118.07486631016043</v>
      </c>
      <c r="F60" s="8">
        <v>160.79801676538963</v>
      </c>
      <c r="G60" s="8">
        <v>119.45027461435417</v>
      </c>
      <c r="H60" s="8">
        <v>107.90190735694823</v>
      </c>
      <c r="I60" s="8">
        <v>95.391705069124427</v>
      </c>
      <c r="J60" s="8">
        <v>121.05263157894737</v>
      </c>
      <c r="K60" s="8">
        <v>112.55886970172685</v>
      </c>
      <c r="L60" s="9">
        <v>115.52650165818518</v>
      </c>
    </row>
    <row r="61" spans="1:12">
      <c r="A61" s="59">
        <v>41943</v>
      </c>
      <c r="B61" s="8">
        <v>112.82288962150039</v>
      </c>
      <c r="C61" s="8">
        <v>144.33304264975294</v>
      </c>
      <c r="D61" s="8">
        <v>118.55421686746988</v>
      </c>
      <c r="E61" s="8">
        <v>119.35828877005348</v>
      </c>
      <c r="F61" s="8">
        <v>162.25516275610499</v>
      </c>
      <c r="G61" s="8">
        <v>128.44867486765347</v>
      </c>
      <c r="H61" s="8">
        <v>110.0817438692098</v>
      </c>
      <c r="I61" s="8">
        <v>98.156682027649765</v>
      </c>
      <c r="J61" s="8">
        <v>114.47368421052632</v>
      </c>
      <c r="K61" s="8">
        <v>113.97174254317112</v>
      </c>
      <c r="L61" s="9">
        <v>115.51764892358962</v>
      </c>
    </row>
    <row r="62" spans="1:12">
      <c r="A62" s="59">
        <v>41973</v>
      </c>
      <c r="B62" s="8">
        <v>110.42100406002213</v>
      </c>
      <c r="C62" s="8">
        <v>123.80900198587646</v>
      </c>
      <c r="D62" s="8">
        <v>118.55421686746988</v>
      </c>
      <c r="E62" s="8">
        <v>123.20855614973262</v>
      </c>
      <c r="F62" s="8">
        <v>164.25093421138919</v>
      </c>
      <c r="G62" s="8">
        <v>126.21598879702525</v>
      </c>
      <c r="H62" s="8">
        <v>111.1716621253406</v>
      </c>
      <c r="I62" s="8">
        <v>98.156682027649765</v>
      </c>
      <c r="J62" s="8">
        <v>114.47368421052632</v>
      </c>
      <c r="K62" s="8">
        <v>115.38461538461539</v>
      </c>
      <c r="L62" s="9">
        <v>113.73316139351078</v>
      </c>
    </row>
    <row r="63" spans="1:12">
      <c r="A63" s="59">
        <v>42004</v>
      </c>
      <c r="B63" s="8">
        <v>103.88596867260138</v>
      </c>
      <c r="C63" s="8">
        <v>117.3646995277965</v>
      </c>
      <c r="D63" s="8">
        <v>118.55421686746988</v>
      </c>
      <c r="E63" s="8">
        <v>124.49197860962566</v>
      </c>
      <c r="F63" s="8">
        <v>165.87056416635855</v>
      </c>
      <c r="G63" s="8">
        <v>125.15079108349092</v>
      </c>
      <c r="H63" s="8">
        <v>111.1716621253406</v>
      </c>
      <c r="I63" s="8">
        <v>98.156682027649765</v>
      </c>
      <c r="J63" s="8">
        <v>115.78947368421052</v>
      </c>
      <c r="K63" s="8">
        <v>115.85557299843015</v>
      </c>
      <c r="L63" s="9">
        <v>109.45502002163208</v>
      </c>
    </row>
    <row r="64" spans="1:12">
      <c r="A64" s="59">
        <v>42035</v>
      </c>
      <c r="B64" s="8">
        <v>95.351512964097026</v>
      </c>
      <c r="C64" s="8">
        <v>82.693980439686442</v>
      </c>
      <c r="D64" s="8">
        <v>115.66265060240964</v>
      </c>
      <c r="E64" s="8">
        <v>118.07486631016043</v>
      </c>
      <c r="F64" s="8">
        <v>166.96021487208372</v>
      </c>
      <c r="G64" s="8">
        <v>114.56277965175734</v>
      </c>
      <c r="H64" s="8">
        <v>111.1716621253406</v>
      </c>
      <c r="I64" s="8">
        <v>98.156682027649765</v>
      </c>
      <c r="J64" s="8">
        <v>113.15789473684211</v>
      </c>
      <c r="K64" s="8">
        <v>115.38461538461539</v>
      </c>
      <c r="L64" s="9">
        <v>102.29734720089687</v>
      </c>
    </row>
    <row r="65" spans="1:12">
      <c r="A65" s="59">
        <v>42063</v>
      </c>
      <c r="B65" s="8">
        <v>87.961781786793395</v>
      </c>
      <c r="C65" s="8">
        <v>74.768494118187434</v>
      </c>
      <c r="D65" s="8">
        <v>112.77108433734939</v>
      </c>
      <c r="E65" s="8">
        <v>118.07486631016043</v>
      </c>
      <c r="F65" s="8">
        <v>166.39475959265593</v>
      </c>
      <c r="G65" s="8">
        <v>119.65078170225766</v>
      </c>
      <c r="H65" s="8">
        <v>110.0817438692098</v>
      </c>
      <c r="I65" s="8">
        <v>99.539170506912441</v>
      </c>
      <c r="J65" s="8">
        <v>113.15789473684211</v>
      </c>
      <c r="K65" s="8">
        <v>114.44270015698586</v>
      </c>
      <c r="L65" s="9">
        <v>97.280557571285854</v>
      </c>
    </row>
    <row r="66" spans="1:12">
      <c r="A66" s="59">
        <v>42094</v>
      </c>
      <c r="B66" s="8">
        <v>81.373617024217452</v>
      </c>
      <c r="C66" s="8">
        <v>106.31796969276724</v>
      </c>
      <c r="D66" s="8">
        <v>112.77108433734939</v>
      </c>
      <c r="E66" s="8">
        <v>118.07486631016043</v>
      </c>
      <c r="F66" s="8">
        <v>165.80533358451538</v>
      </c>
      <c r="G66" s="8">
        <v>122.60214532944083</v>
      </c>
      <c r="H66" s="8">
        <v>108.99182561307902</v>
      </c>
      <c r="I66" s="8">
        <v>99.539170506912441</v>
      </c>
      <c r="J66" s="8">
        <v>115.78947368421052</v>
      </c>
      <c r="K66" s="8">
        <v>113.0298273155416</v>
      </c>
      <c r="L66" s="9">
        <v>93.702178861512763</v>
      </c>
    </row>
    <row r="67" spans="1:12">
      <c r="A67" s="59">
        <v>42124</v>
      </c>
      <c r="B67" s="8">
        <v>80.680337340411484</v>
      </c>
      <c r="C67" s="8">
        <v>98.807116387763855</v>
      </c>
      <c r="D67" s="8">
        <v>106.98795180722891</v>
      </c>
      <c r="E67" s="8">
        <v>120.64171122994652</v>
      </c>
      <c r="F67" s="8">
        <v>165.86164442404186</v>
      </c>
      <c r="G67" s="8">
        <v>119.07184163673772</v>
      </c>
      <c r="H67" s="8">
        <v>105.72207084468666</v>
      </c>
      <c r="I67" s="8">
        <v>99.539170506912441</v>
      </c>
      <c r="J67" s="8">
        <v>119.73684210526316</v>
      </c>
      <c r="K67" s="8">
        <v>111.61695447409733</v>
      </c>
      <c r="L67" s="9">
        <v>92.422601826276164</v>
      </c>
    </row>
    <row r="68" spans="1:12">
      <c r="A68" s="59">
        <v>42155</v>
      </c>
      <c r="B68" s="8">
        <v>79.809042138699724</v>
      </c>
      <c r="C68" s="8">
        <v>138.45650041691377</v>
      </c>
      <c r="D68" s="8">
        <v>106.98795180722891</v>
      </c>
      <c r="E68" s="8">
        <v>121.92513368983957</v>
      </c>
      <c r="F68" s="8">
        <v>165.57022745742415</v>
      </c>
      <c r="G68" s="8">
        <v>113.89263684466088</v>
      </c>
      <c r="H68" s="8">
        <v>104.63215258855585</v>
      </c>
      <c r="I68" s="8">
        <v>99.539170506912441</v>
      </c>
      <c r="J68" s="8">
        <v>121.05263157894737</v>
      </c>
      <c r="K68" s="8">
        <v>111.14599686028258</v>
      </c>
      <c r="L68" s="9">
        <v>92.455891303168258</v>
      </c>
    </row>
    <row r="69" spans="1:12">
      <c r="A69" s="59">
        <v>42185</v>
      </c>
      <c r="B69" s="8">
        <v>79.791439548138086</v>
      </c>
      <c r="C69" s="8">
        <v>146.86471556757454</v>
      </c>
      <c r="D69" s="8">
        <v>106.98795180722891</v>
      </c>
      <c r="E69" s="8">
        <v>123.20855614973262</v>
      </c>
      <c r="F69" s="8">
        <v>165.64177397446966</v>
      </c>
      <c r="G69" s="8">
        <v>117.23184173219333</v>
      </c>
      <c r="H69" s="8">
        <v>103.54223433242507</v>
      </c>
      <c r="I69" s="8">
        <v>98.156682027649765</v>
      </c>
      <c r="J69" s="8">
        <v>126.31578947368421</v>
      </c>
      <c r="K69" s="8">
        <v>110.20408163265306</v>
      </c>
      <c r="L69" s="9">
        <v>92.732117113807618</v>
      </c>
    </row>
    <row r="70" spans="1:12">
      <c r="A70" s="59">
        <v>42216</v>
      </c>
      <c r="B70" s="8">
        <v>76.752777715091156</v>
      </c>
      <c r="C70" s="8">
        <v>145.13434521971024</v>
      </c>
      <c r="D70" s="8">
        <v>106.98795180722891</v>
      </c>
      <c r="E70" s="8">
        <v>120.64171122994652</v>
      </c>
      <c r="F70" s="8">
        <v>164.81433597844452</v>
      </c>
      <c r="G70" s="8">
        <v>114.48146887497195</v>
      </c>
      <c r="H70" s="8">
        <v>103.54223433242507</v>
      </c>
      <c r="I70" s="8">
        <v>99.539170506912441</v>
      </c>
      <c r="J70" s="8">
        <v>123.68421052631579</v>
      </c>
      <c r="K70" s="8">
        <v>110.20408163265306</v>
      </c>
      <c r="L70" s="9">
        <v>90.511095043805327</v>
      </c>
    </row>
    <row r="71" spans="1:12">
      <c r="A71" s="59">
        <v>42247</v>
      </c>
      <c r="B71" s="8">
        <v>74.801371527637571</v>
      </c>
      <c r="C71" s="8">
        <v>116.56199072981551</v>
      </c>
      <c r="D71" s="8">
        <v>104.09638554216868</v>
      </c>
      <c r="E71" s="8">
        <v>119.35828877005348</v>
      </c>
      <c r="F71" s="8">
        <v>164.23149414831107</v>
      </c>
      <c r="G71" s="8">
        <v>114.67127429332253</v>
      </c>
      <c r="H71" s="8">
        <v>103.54223433242507</v>
      </c>
      <c r="I71" s="8">
        <v>99.539170506912441</v>
      </c>
      <c r="J71" s="8">
        <v>125</v>
      </c>
      <c r="K71" s="8">
        <v>108.32025117739404</v>
      </c>
      <c r="L71" s="9">
        <v>88.241866923655977</v>
      </c>
    </row>
    <row r="72" spans="1:12">
      <c r="A72" s="59">
        <v>42277</v>
      </c>
      <c r="B72" s="8">
        <v>74.596091142899766</v>
      </c>
      <c r="C72" s="8">
        <v>111.79027551304901</v>
      </c>
      <c r="D72" s="8">
        <v>101.20481927710843</v>
      </c>
      <c r="E72" s="8">
        <v>119.35828877005348</v>
      </c>
      <c r="F72" s="8">
        <v>164.27563721725335</v>
      </c>
      <c r="G72" s="8">
        <v>119.15045462704109</v>
      </c>
      <c r="H72" s="8">
        <v>101.36239782016349</v>
      </c>
      <c r="I72" s="8">
        <v>100.92165898617512</v>
      </c>
      <c r="J72" s="8">
        <v>122.36842105263158</v>
      </c>
      <c r="K72" s="8">
        <v>109.73312401883831</v>
      </c>
      <c r="L72" s="9">
        <v>88.064405508752074</v>
      </c>
    </row>
    <row r="73" spans="1:12">
      <c r="A73" s="59">
        <v>42308</v>
      </c>
      <c r="B73" s="8">
        <v>73.701298243164317</v>
      </c>
      <c r="C73" s="8">
        <v>102.9896507412371</v>
      </c>
      <c r="D73" s="8">
        <v>98.313253012048193</v>
      </c>
      <c r="E73" s="8">
        <v>124.49197860962566</v>
      </c>
      <c r="F73" s="8">
        <v>165.39375151915681</v>
      </c>
      <c r="G73" s="8">
        <v>121.44231077255529</v>
      </c>
      <c r="H73" s="8">
        <v>102.45231607629428</v>
      </c>
      <c r="I73" s="8">
        <v>102.30414746543779</v>
      </c>
      <c r="J73" s="8">
        <v>115.78947368421052</v>
      </c>
      <c r="K73" s="8">
        <v>109.73312401883831</v>
      </c>
      <c r="L73" s="9">
        <v>87.336600551710191</v>
      </c>
    </row>
    <row r="74" spans="1:12">
      <c r="A74" s="59">
        <v>42338</v>
      </c>
      <c r="B74" s="8">
        <v>72.122255618383903</v>
      </c>
      <c r="C74" s="8">
        <v>88.51627916873197</v>
      </c>
      <c r="D74" s="8">
        <v>98.313253012048193</v>
      </c>
      <c r="E74" s="8">
        <v>128.34224598930481</v>
      </c>
      <c r="F74" s="8">
        <v>166.47765256261499</v>
      </c>
      <c r="G74" s="8">
        <v>118.80057646350294</v>
      </c>
      <c r="H74" s="8">
        <v>100.27247956403269</v>
      </c>
      <c r="I74" s="8">
        <v>102.30414746543779</v>
      </c>
      <c r="J74" s="8">
        <v>117.10526315789474</v>
      </c>
      <c r="K74" s="8">
        <v>109.73312401883831</v>
      </c>
      <c r="L74" s="9">
        <v>85.914249180942548</v>
      </c>
    </row>
    <row r="75" spans="1:12">
      <c r="A75" s="59">
        <v>42369</v>
      </c>
      <c r="B75" s="8">
        <v>69.848254522224337</v>
      </c>
      <c r="C75" s="8">
        <v>102.71294677784923</v>
      </c>
      <c r="D75" s="8">
        <v>98.313253012048193</v>
      </c>
      <c r="E75" s="8">
        <v>128.34224598930481</v>
      </c>
      <c r="F75" s="8">
        <v>167.9144403240104</v>
      </c>
      <c r="G75" s="8">
        <v>113.69790926425165</v>
      </c>
      <c r="H75" s="8">
        <v>99.182561307901906</v>
      </c>
      <c r="I75" s="8">
        <v>100.92165898617512</v>
      </c>
      <c r="J75" s="8">
        <v>118.42105263157895</v>
      </c>
      <c r="K75" s="8">
        <v>109.26216640502355</v>
      </c>
      <c r="L75" s="9">
        <v>84.457853187342181</v>
      </c>
    </row>
    <row r="76" spans="1:12">
      <c r="A76" s="59">
        <v>42400</v>
      </c>
      <c r="B76" s="8">
        <v>67.047044480049394</v>
      </c>
      <c r="C76" s="8">
        <v>73.436417064391051</v>
      </c>
      <c r="D76" s="8">
        <v>92.53012048192771</v>
      </c>
      <c r="E76" s="8">
        <v>123.20855614973262</v>
      </c>
      <c r="F76" s="8">
        <v>166.82363802730646</v>
      </c>
      <c r="G76" s="8">
        <v>116.12039380031037</v>
      </c>
      <c r="H76" s="8">
        <v>95.912806539509532</v>
      </c>
      <c r="I76" s="8">
        <v>100.92165898617512</v>
      </c>
      <c r="J76" s="8">
        <v>114.47368421052632</v>
      </c>
      <c r="K76" s="8">
        <v>108.32025117739404</v>
      </c>
      <c r="L76" s="9">
        <v>81.312154214415699</v>
      </c>
    </row>
    <row r="77" spans="1:12">
      <c r="A77" s="59">
        <v>42429</v>
      </c>
      <c r="B77" s="8">
        <v>64.193102811003698</v>
      </c>
      <c r="C77" s="8">
        <v>82.281353580578468</v>
      </c>
      <c r="D77" s="8">
        <v>89.638554216867476</v>
      </c>
      <c r="E77" s="8">
        <v>123.20855614973262</v>
      </c>
      <c r="F77" s="8">
        <v>166.26425426140821</v>
      </c>
      <c r="G77" s="8">
        <v>120.82133667610024</v>
      </c>
      <c r="H77" s="8">
        <v>94.822888283378745</v>
      </c>
      <c r="I77" s="8">
        <v>102.30414746543779</v>
      </c>
      <c r="J77" s="8">
        <v>114.47368421052632</v>
      </c>
      <c r="K77" s="8">
        <v>108.32025117739404</v>
      </c>
      <c r="L77" s="9">
        <v>79.674606055723146</v>
      </c>
    </row>
    <row r="78" spans="1:12">
      <c r="A78" s="59">
        <v>42460</v>
      </c>
      <c r="B78" s="8">
        <v>64.533327813673424</v>
      </c>
      <c r="C78" s="8">
        <v>106.93544070128662</v>
      </c>
      <c r="D78" s="8">
        <v>86.746987951807228</v>
      </c>
      <c r="E78" s="8">
        <v>121.92513368983957</v>
      </c>
      <c r="F78" s="8">
        <v>164.90649233014832</v>
      </c>
      <c r="G78" s="8">
        <v>121.70575742088734</v>
      </c>
      <c r="H78" s="8">
        <v>92.643051771117172</v>
      </c>
      <c r="I78" s="8">
        <v>102.30414746543779</v>
      </c>
      <c r="J78" s="8">
        <v>115.78947368421052</v>
      </c>
      <c r="K78" s="8">
        <v>108.79120879120879</v>
      </c>
      <c r="L78" s="9">
        <v>80.222614239929356</v>
      </c>
    </row>
    <row r="79" spans="1:12">
      <c r="A79" s="59">
        <v>42490</v>
      </c>
      <c r="B79" s="8">
        <v>63.883839361836017</v>
      </c>
      <c r="C79" s="8">
        <v>94.578394180637304</v>
      </c>
      <c r="D79" s="8">
        <v>83.855421686746993</v>
      </c>
      <c r="E79" s="8">
        <v>123.20855614973262</v>
      </c>
      <c r="F79" s="8">
        <v>163.43868212604602</v>
      </c>
      <c r="G79" s="8">
        <v>120.68534157980908</v>
      </c>
      <c r="H79" s="8">
        <v>91.553133514986371</v>
      </c>
      <c r="I79" s="8">
        <v>102.30414746543779</v>
      </c>
      <c r="J79" s="8">
        <v>118.42105263157895</v>
      </c>
      <c r="K79" s="8">
        <v>107.37833594976452</v>
      </c>
      <c r="L79" s="9">
        <v>79.16223727748033</v>
      </c>
    </row>
    <row r="80" spans="1:12">
      <c r="A80" s="59">
        <v>42521</v>
      </c>
      <c r="B80" s="8">
        <v>64.638338827769374</v>
      </c>
      <c r="C80" s="8">
        <v>116.23120110622756</v>
      </c>
      <c r="D80" s="8">
        <v>83.855421686746993</v>
      </c>
      <c r="E80" s="8">
        <v>121.92513368983957</v>
      </c>
      <c r="F80" s="8">
        <v>162.1330774875706</v>
      </c>
      <c r="G80" s="8">
        <v>122.66307793477239</v>
      </c>
      <c r="H80" s="8">
        <v>91.553133514986371</v>
      </c>
      <c r="I80" s="8">
        <v>102.30414746543779</v>
      </c>
      <c r="J80" s="8">
        <v>121.05263157894737</v>
      </c>
      <c r="K80" s="8">
        <v>106.90737833594976</v>
      </c>
      <c r="L80" s="9">
        <v>80.158877404054309</v>
      </c>
    </row>
    <row r="81" spans="1:12">
      <c r="A81" s="59">
        <v>42551</v>
      </c>
      <c r="B81" s="8">
        <v>65.708948781423359</v>
      </c>
      <c r="C81" s="8">
        <v>138.574783277097</v>
      </c>
      <c r="D81" s="8">
        <v>83.855421686746993</v>
      </c>
      <c r="E81" s="8">
        <v>120.64171122994652</v>
      </c>
      <c r="F81" s="8">
        <v>160.77207002328194</v>
      </c>
      <c r="G81" s="8">
        <v>126.47613877363192</v>
      </c>
      <c r="H81" s="8">
        <v>91.553133514986371</v>
      </c>
      <c r="I81" s="8">
        <v>99.539170506912441</v>
      </c>
      <c r="J81" s="8">
        <v>123.68421052631579</v>
      </c>
      <c r="K81" s="8">
        <v>105.96546310832025</v>
      </c>
      <c r="L81" s="9">
        <v>81.354616917606918</v>
      </c>
    </row>
    <row r="82" spans="1:12">
      <c r="A82" s="59">
        <v>42582</v>
      </c>
      <c r="B82" s="8">
        <v>66.170779986406643</v>
      </c>
      <c r="C82" s="8">
        <v>122.77769241391655</v>
      </c>
      <c r="D82" s="8">
        <v>80.963855421686745</v>
      </c>
      <c r="E82" s="8">
        <v>119.35828877005348</v>
      </c>
      <c r="F82" s="8">
        <v>160.2288019013796</v>
      </c>
      <c r="G82" s="8">
        <v>125.15919334833957</v>
      </c>
      <c r="H82" s="8">
        <v>92.643051771117172</v>
      </c>
      <c r="I82" s="8">
        <v>100.92165898617512</v>
      </c>
      <c r="J82" s="8">
        <v>121.05263157894737</v>
      </c>
      <c r="K82" s="8">
        <v>105.49450549450549</v>
      </c>
      <c r="L82" s="9">
        <v>81.012822090074437</v>
      </c>
    </row>
    <row r="83" spans="1:12">
      <c r="A83" s="59">
        <v>42613</v>
      </c>
      <c r="B83" s="8">
        <v>67.908808474912036</v>
      </c>
      <c r="C83" s="8">
        <v>126.41561931919003</v>
      </c>
      <c r="D83" s="8">
        <v>80.963855421686745</v>
      </c>
      <c r="E83" s="8">
        <v>119.35828877005348</v>
      </c>
      <c r="F83" s="8">
        <v>159.08153233671811</v>
      </c>
      <c r="G83" s="8">
        <v>129.37338541226069</v>
      </c>
      <c r="H83" s="8">
        <v>92.643051771117172</v>
      </c>
      <c r="I83" s="8">
        <v>102.30414746543779</v>
      </c>
      <c r="J83" s="8">
        <v>122.36842105263158</v>
      </c>
      <c r="K83" s="8">
        <v>104.55259026687598</v>
      </c>
      <c r="L83" s="9">
        <v>82.338756232775395</v>
      </c>
    </row>
    <row r="84" spans="1:12">
      <c r="A84" s="59">
        <v>42643</v>
      </c>
      <c r="B84" s="8">
        <v>68.8749058830726</v>
      </c>
      <c r="C84" s="8">
        <v>113.17453132540957</v>
      </c>
      <c r="D84" s="8">
        <v>83.855421686746993</v>
      </c>
      <c r="E84" s="8">
        <v>118.07486631016043</v>
      </c>
      <c r="F84" s="8">
        <v>158.22771939387033</v>
      </c>
      <c r="G84" s="8">
        <v>121.18269026220931</v>
      </c>
      <c r="H84" s="8">
        <v>92.643051771117172</v>
      </c>
      <c r="I84" s="8">
        <v>103.68663594470046</v>
      </c>
      <c r="J84" s="8">
        <v>118.42105263157895</v>
      </c>
      <c r="K84" s="8">
        <v>105.96546310832025</v>
      </c>
      <c r="L84" s="9">
        <v>82.522584624537458</v>
      </c>
    </row>
    <row r="85" spans="1:12">
      <c r="A85" s="59">
        <v>42674</v>
      </c>
      <c r="B85" s="8">
        <v>71.321399775810974</v>
      </c>
      <c r="C85" s="8">
        <v>102.44727843959535</v>
      </c>
      <c r="D85" s="8">
        <v>83.855421686746993</v>
      </c>
      <c r="E85" s="8">
        <v>120.64171122994652</v>
      </c>
      <c r="F85" s="8">
        <v>157.89571445206985</v>
      </c>
      <c r="G85" s="8">
        <v>124.82234784485644</v>
      </c>
      <c r="H85" s="8">
        <v>93.732970027247958</v>
      </c>
      <c r="I85" s="8">
        <v>105.06912442396313</v>
      </c>
      <c r="J85" s="8">
        <v>115.78947368421052</v>
      </c>
      <c r="K85" s="8">
        <v>106.90737833594976</v>
      </c>
      <c r="L85" s="9">
        <v>84.211139258833569</v>
      </c>
    </row>
    <row r="86" spans="1:12">
      <c r="A86" s="59">
        <v>42704</v>
      </c>
      <c r="B86" s="8">
        <v>71.325795695263324</v>
      </c>
      <c r="C86" s="8">
        <v>102.66349124039048</v>
      </c>
      <c r="D86" s="8">
        <v>86.746987951807228</v>
      </c>
      <c r="E86" s="8">
        <v>123.20855614973262</v>
      </c>
      <c r="F86" s="8">
        <v>157.69986492287674</v>
      </c>
      <c r="G86" s="8">
        <v>118.22656844297066</v>
      </c>
      <c r="H86" s="8">
        <v>93.732970027247958</v>
      </c>
      <c r="I86" s="8">
        <v>103.68663594470046</v>
      </c>
      <c r="J86" s="8">
        <v>117.10526315789474</v>
      </c>
      <c r="K86" s="8">
        <v>108.32025117739404</v>
      </c>
      <c r="L86" s="9">
        <v>84.283228914668797</v>
      </c>
    </row>
    <row r="87" spans="1:12">
      <c r="A87" s="59">
        <v>42735</v>
      </c>
      <c r="B87" s="8">
        <v>75.263019059641863</v>
      </c>
      <c r="C87" s="8">
        <v>109.7403325706356</v>
      </c>
      <c r="D87" s="8">
        <v>86.746987951807228</v>
      </c>
      <c r="E87" s="8">
        <v>121.92513368983957</v>
      </c>
      <c r="F87" s="8">
        <v>157.56507538685779</v>
      </c>
      <c r="G87" s="8">
        <v>112.93062950329019</v>
      </c>
      <c r="H87" s="8">
        <v>94.822888283378745</v>
      </c>
      <c r="I87" s="8">
        <v>103.68663594470046</v>
      </c>
      <c r="J87" s="8">
        <v>118.42105263157895</v>
      </c>
      <c r="K87" s="8">
        <v>108.79120879120879</v>
      </c>
      <c r="L87" s="9">
        <v>86.826459418733904</v>
      </c>
    </row>
    <row r="88" spans="1:12">
      <c r="A88" s="59">
        <v>42766</v>
      </c>
      <c r="B88" s="8">
        <v>77.449537123433288</v>
      </c>
      <c r="C88" s="8">
        <v>106.99539864531768</v>
      </c>
      <c r="D88" s="8">
        <v>86.746987951807228</v>
      </c>
      <c r="E88" s="8">
        <v>118.07486631016043</v>
      </c>
      <c r="F88" s="8">
        <v>158.30735844079939</v>
      </c>
      <c r="G88" s="8">
        <v>103.85381064675514</v>
      </c>
      <c r="H88" s="8">
        <v>95.912806539509532</v>
      </c>
      <c r="I88" s="8">
        <v>102.30414746543779</v>
      </c>
      <c r="J88" s="8">
        <v>113.15789473684211</v>
      </c>
      <c r="K88" s="8">
        <v>108.79120879120879</v>
      </c>
      <c r="L88" s="9">
        <v>87.621951553860143</v>
      </c>
    </row>
    <row r="89" spans="1:12">
      <c r="A89" s="59">
        <v>42794</v>
      </c>
      <c r="B89" s="8">
        <v>80.226207640433117</v>
      </c>
      <c r="C89" s="8">
        <v>108.0371659159056</v>
      </c>
      <c r="D89" s="8">
        <v>86.746987951807228</v>
      </c>
      <c r="E89" s="8">
        <v>115.50802139037434</v>
      </c>
      <c r="F89" s="8">
        <v>159.46605112257453</v>
      </c>
      <c r="G89" s="8">
        <v>96.939487697465367</v>
      </c>
      <c r="H89" s="8">
        <v>98.09264305177112</v>
      </c>
      <c r="I89" s="8">
        <v>103.68663594470046</v>
      </c>
      <c r="J89" s="8">
        <v>115.78947368421052</v>
      </c>
      <c r="K89" s="8">
        <v>109.73312401883831</v>
      </c>
      <c r="L89" s="9">
        <v>89.350363502614414</v>
      </c>
    </row>
    <row r="90" spans="1:12">
      <c r="A90" s="59">
        <v>42825</v>
      </c>
      <c r="B90" s="8">
        <v>80.535603820141361</v>
      </c>
      <c r="C90" s="8">
        <v>150.67661908017757</v>
      </c>
      <c r="D90" s="8">
        <v>86.746987951807228</v>
      </c>
      <c r="E90" s="8">
        <v>112.94117647058823</v>
      </c>
      <c r="F90" s="8">
        <v>161.28574051780876</v>
      </c>
      <c r="G90" s="8">
        <v>96.078707652636652</v>
      </c>
      <c r="H90" s="8">
        <v>99.182561307901906</v>
      </c>
      <c r="I90" s="8">
        <v>103.68663594470046</v>
      </c>
      <c r="J90" s="8">
        <v>117.10526315789474</v>
      </c>
      <c r="K90" s="8">
        <v>109.26216640502355</v>
      </c>
      <c r="L90" s="9">
        <v>90.460120559305579</v>
      </c>
    </row>
    <row r="91" spans="1:12">
      <c r="A91" s="59">
        <v>42855</v>
      </c>
      <c r="B91" s="8">
        <v>83.833911783542831</v>
      </c>
      <c r="C91" s="8">
        <v>143.40550036477893</v>
      </c>
      <c r="D91" s="8">
        <v>89.638554216867476</v>
      </c>
      <c r="E91" s="8">
        <v>116.79144385026738</v>
      </c>
      <c r="F91" s="8">
        <v>162.3872099538878</v>
      </c>
      <c r="G91" s="8">
        <v>97.851584768480834</v>
      </c>
      <c r="H91" s="8">
        <v>98.09264305177112</v>
      </c>
      <c r="I91" s="8">
        <v>103.68663594470046</v>
      </c>
      <c r="J91" s="8">
        <v>121.05263157894737</v>
      </c>
      <c r="K91" s="8">
        <v>110.67503924646782</v>
      </c>
      <c r="L91" s="9">
        <v>92.955478063252997</v>
      </c>
    </row>
    <row r="92" spans="1:12">
      <c r="A92" s="59">
        <v>42886</v>
      </c>
      <c r="B92" s="8">
        <v>85.273423640211305</v>
      </c>
      <c r="C92" s="8">
        <v>147.27389009275871</v>
      </c>
      <c r="D92" s="8">
        <v>92.53012048192771</v>
      </c>
      <c r="E92" s="8">
        <v>118.07486631016043</v>
      </c>
      <c r="F92" s="8">
        <v>163.49574460600036</v>
      </c>
      <c r="G92" s="8">
        <v>104.93756550739063</v>
      </c>
      <c r="H92" s="8">
        <v>99.182561307901906</v>
      </c>
      <c r="I92" s="8">
        <v>103.68663594470046</v>
      </c>
      <c r="J92" s="8">
        <v>126.31578947368421</v>
      </c>
      <c r="K92" s="8">
        <v>111.14599686028258</v>
      </c>
      <c r="L92" s="9">
        <v>94.703593323125617</v>
      </c>
    </row>
    <row r="93" spans="1:12">
      <c r="A93" s="59">
        <v>42916</v>
      </c>
      <c r="B93" s="8">
        <v>86.564328570911869</v>
      </c>
      <c r="C93" s="8">
        <v>174.02654691837864</v>
      </c>
      <c r="D93" s="8">
        <v>92.53012048192771</v>
      </c>
      <c r="E93" s="8">
        <v>116.79144385026738</v>
      </c>
      <c r="F93" s="8">
        <v>164.64659356752554</v>
      </c>
      <c r="G93" s="8">
        <v>112.76203460676862</v>
      </c>
      <c r="H93" s="8">
        <v>101.36239782016349</v>
      </c>
      <c r="I93" s="8">
        <v>102.30414746543779</v>
      </c>
      <c r="J93" s="8">
        <v>130.26315789473685</v>
      </c>
      <c r="K93" s="8">
        <v>111.14599686028258</v>
      </c>
      <c r="L93" s="9">
        <v>96.617466860264472</v>
      </c>
    </row>
    <row r="94" spans="1:12">
      <c r="A94" s="59">
        <v>42947</v>
      </c>
      <c r="B94" s="8">
        <v>89.146684505171535</v>
      </c>
      <c r="C94" s="8">
        <v>155.34306593387717</v>
      </c>
      <c r="D94" s="8">
        <v>92.53012048192771</v>
      </c>
      <c r="E94" s="8">
        <v>118.07486631016043</v>
      </c>
      <c r="F94" s="8">
        <v>166.57460468847503</v>
      </c>
      <c r="G94" s="8">
        <v>113.74059949339545</v>
      </c>
      <c r="H94" s="8">
        <v>99.182561307901906</v>
      </c>
      <c r="I94" s="8">
        <v>102.30414746543779</v>
      </c>
      <c r="J94" s="8">
        <v>130.26315789473685</v>
      </c>
      <c r="K94" s="8">
        <v>111.14599686028258</v>
      </c>
      <c r="L94" s="9">
        <v>97.889157119973618</v>
      </c>
    </row>
    <row r="95" spans="1:12">
      <c r="A95" s="59">
        <v>42978</v>
      </c>
      <c r="B95" s="8">
        <v>91.168176399042721</v>
      </c>
      <c r="C95" s="8">
        <v>153.39667794846568</v>
      </c>
      <c r="D95" s="8">
        <v>92.53012048192771</v>
      </c>
      <c r="E95" s="8">
        <v>119.35828877005348</v>
      </c>
      <c r="F95" s="8">
        <v>167.97039102997675</v>
      </c>
      <c r="G95" s="8">
        <v>107.29205095717519</v>
      </c>
      <c r="H95" s="8">
        <v>99.182561307901906</v>
      </c>
      <c r="I95" s="8">
        <v>103.68663594470046</v>
      </c>
      <c r="J95" s="8">
        <v>130.26315789473685</v>
      </c>
      <c r="K95" s="8">
        <v>111.14599686028258</v>
      </c>
      <c r="L95" s="9">
        <v>98.946147449258547</v>
      </c>
    </row>
    <row r="96" spans="1:12">
      <c r="A96" s="59">
        <v>43008</v>
      </c>
      <c r="B96" s="8">
        <v>92.800989239187246</v>
      </c>
      <c r="C96" s="8">
        <v>146.15900513684821</v>
      </c>
      <c r="D96" s="8">
        <v>95.421686746987959</v>
      </c>
      <c r="E96" s="8">
        <v>118.07486631016043</v>
      </c>
      <c r="F96" s="8">
        <v>169.53254579855482</v>
      </c>
      <c r="G96" s="8">
        <v>103.05978169022302</v>
      </c>
      <c r="H96" s="8">
        <v>101.36239782016349</v>
      </c>
      <c r="I96" s="8">
        <v>105.06912442396313</v>
      </c>
      <c r="J96" s="8">
        <v>128.94736842105263</v>
      </c>
      <c r="K96" s="8">
        <v>113.97174254317112</v>
      </c>
      <c r="L96" s="9">
        <v>100.20863087075418</v>
      </c>
    </row>
    <row r="97" spans="1:12">
      <c r="A97" s="59">
        <v>43039</v>
      </c>
      <c r="B97" s="8">
        <v>95.455086536275672</v>
      </c>
      <c r="C97" s="8">
        <v>144.67719203897593</v>
      </c>
      <c r="D97" s="8">
        <v>98.313253012048193</v>
      </c>
      <c r="E97" s="8">
        <v>121.92513368983957</v>
      </c>
      <c r="F97" s="8">
        <v>170.64210307817243</v>
      </c>
      <c r="G97" s="8">
        <v>96.544650111459333</v>
      </c>
      <c r="H97" s="8">
        <v>101.36239782016349</v>
      </c>
      <c r="I97" s="8">
        <v>102.30414746543779</v>
      </c>
      <c r="J97" s="8">
        <v>128.94736842105263</v>
      </c>
      <c r="K97" s="8">
        <v>116.32653061224489</v>
      </c>
      <c r="L97" s="9">
        <v>102.0613226559214</v>
      </c>
    </row>
    <row r="98" spans="1:12">
      <c r="A98" s="59">
        <v>43069</v>
      </c>
      <c r="B98" s="8">
        <v>98.179024849793549</v>
      </c>
      <c r="C98" s="8">
        <v>131.95786202958865</v>
      </c>
      <c r="D98" s="8">
        <v>101.20481927710843</v>
      </c>
      <c r="E98" s="8">
        <v>125.77540106951872</v>
      </c>
      <c r="F98" s="8">
        <v>171.62068993256335</v>
      </c>
      <c r="G98" s="8">
        <v>95.760120466676156</v>
      </c>
      <c r="H98" s="8">
        <v>101.36239782016349</v>
      </c>
      <c r="I98" s="8">
        <v>102.30414746543779</v>
      </c>
      <c r="J98" s="8">
        <v>130.26315789473685</v>
      </c>
      <c r="K98" s="8">
        <v>117.73940345368916</v>
      </c>
      <c r="L98" s="9">
        <v>103.95046435743075</v>
      </c>
    </row>
    <row r="99" spans="1:12">
      <c r="A99" s="59">
        <v>43100</v>
      </c>
      <c r="B99" s="8">
        <v>100.37202135745476</v>
      </c>
      <c r="C99" s="8">
        <v>138.67694127000703</v>
      </c>
      <c r="D99" s="8">
        <v>106.98795180722891</v>
      </c>
      <c r="E99" s="8">
        <v>125.77540106951872</v>
      </c>
      <c r="F99" s="8">
        <v>172.47292915575071</v>
      </c>
      <c r="G99" s="8">
        <v>87.199419475221958</v>
      </c>
      <c r="H99" s="8">
        <v>101.36239782016349</v>
      </c>
      <c r="I99" s="8">
        <v>103.68663594470046</v>
      </c>
      <c r="J99" s="8">
        <v>130.26315789473685</v>
      </c>
      <c r="K99" s="8">
        <v>119.15227629513343</v>
      </c>
      <c r="L99" s="9">
        <v>105.65849840680193</v>
      </c>
    </row>
    <row r="100" spans="1:12">
      <c r="A100" s="59">
        <v>43131</v>
      </c>
      <c r="B100" s="8">
        <v>104.16952964779313</v>
      </c>
      <c r="C100" s="8">
        <v>112.395446946866</v>
      </c>
      <c r="D100" s="8">
        <v>106.98795180722891</v>
      </c>
      <c r="E100" s="8">
        <v>121.92513368983957</v>
      </c>
      <c r="F100" s="8">
        <v>173.56029442096585</v>
      </c>
      <c r="G100" s="8">
        <v>85.987958033436371</v>
      </c>
      <c r="H100" s="8">
        <v>103.54223433242507</v>
      </c>
      <c r="I100" s="8">
        <v>100.92165898617512</v>
      </c>
      <c r="J100" s="8">
        <v>127.63157894736842</v>
      </c>
      <c r="K100" s="8">
        <v>119.62323390894819</v>
      </c>
      <c r="L100" s="9">
        <v>107.44840856663032</v>
      </c>
    </row>
    <row r="101" spans="1:12">
      <c r="A101" s="59">
        <v>43159</v>
      </c>
      <c r="B101" s="8">
        <v>107.5925666265526</v>
      </c>
      <c r="C101" s="8">
        <v>134.76585395266497</v>
      </c>
      <c r="D101" s="8">
        <v>109.87951807228916</v>
      </c>
      <c r="E101" s="8">
        <v>119.35828877005348</v>
      </c>
      <c r="F101" s="8">
        <v>174.55971319741923</v>
      </c>
      <c r="G101" s="8">
        <v>82.168672392017157</v>
      </c>
      <c r="H101" s="8">
        <v>105.72207084468666</v>
      </c>
      <c r="I101" s="8">
        <v>100.92165898617512</v>
      </c>
      <c r="J101" s="8">
        <v>128.94736842105263</v>
      </c>
      <c r="K101" s="8">
        <v>120.09419152276296</v>
      </c>
      <c r="L101" s="9">
        <v>110.28140739621247</v>
      </c>
    </row>
    <row r="102" spans="1:12">
      <c r="A102" s="59">
        <v>43190</v>
      </c>
      <c r="B102" s="8">
        <v>110.13178751829098</v>
      </c>
      <c r="C102" s="8">
        <v>147.58997794677092</v>
      </c>
      <c r="D102" s="8">
        <v>109.87951807228916</v>
      </c>
      <c r="E102" s="8">
        <v>119.35828877005348</v>
      </c>
      <c r="F102" s="8">
        <v>176.30938072201403</v>
      </c>
      <c r="G102" s="8">
        <v>80.715397027253985</v>
      </c>
      <c r="H102" s="8">
        <v>105.72207084468666</v>
      </c>
      <c r="I102" s="8">
        <v>100.92165898617512</v>
      </c>
      <c r="J102" s="8">
        <v>130.26315789473685</v>
      </c>
      <c r="K102" s="8">
        <v>119.62323390894819</v>
      </c>
      <c r="L102" s="9">
        <v>112.15247898573067</v>
      </c>
    </row>
    <row r="103" spans="1:12">
      <c r="A103" s="59">
        <v>43220</v>
      </c>
      <c r="B103" s="8">
        <v>113.94078609588072</v>
      </c>
      <c r="C103" s="8">
        <v>161.61616229106153</v>
      </c>
      <c r="D103" s="8">
        <v>112.77108433734939</v>
      </c>
      <c r="E103" s="8">
        <v>121.92513368983957</v>
      </c>
      <c r="F103" s="8">
        <v>176.42257377591858</v>
      </c>
      <c r="G103" s="8">
        <v>83.62406053104425</v>
      </c>
      <c r="H103" s="8">
        <v>105.72207084468666</v>
      </c>
      <c r="I103" s="8">
        <v>100.92165898617512</v>
      </c>
      <c r="J103" s="8">
        <v>134.21052631578948</v>
      </c>
      <c r="K103" s="8">
        <v>122.44897959183673</v>
      </c>
      <c r="L103" s="9">
        <v>115.64134508130235</v>
      </c>
    </row>
    <row r="104" spans="1:12">
      <c r="A104" s="59">
        <v>43251</v>
      </c>
      <c r="B104" s="8">
        <v>117.68265115347515</v>
      </c>
      <c r="C104" s="8">
        <v>175.03265728404884</v>
      </c>
      <c r="D104" s="8">
        <v>115.66265060240964</v>
      </c>
      <c r="E104" s="8">
        <v>123.20855614973262</v>
      </c>
      <c r="F104" s="8">
        <v>176.72597276925993</v>
      </c>
      <c r="G104" s="8">
        <v>91.801506632817492</v>
      </c>
      <c r="H104" s="8">
        <v>107.90190735694823</v>
      </c>
      <c r="I104" s="8">
        <v>99.539170506912441</v>
      </c>
      <c r="J104" s="8">
        <v>135.52631578947367</v>
      </c>
      <c r="K104" s="8">
        <v>122.91993720565149</v>
      </c>
      <c r="L104" s="9">
        <v>119.07651808372808</v>
      </c>
    </row>
    <row r="105" spans="1:12">
      <c r="A105" s="59">
        <v>43281</v>
      </c>
      <c r="B105" s="8">
        <v>118.86247723571022</v>
      </c>
      <c r="C105" s="8">
        <v>183.34977585275001</v>
      </c>
      <c r="D105" s="8">
        <v>118.55421686746988</v>
      </c>
      <c r="E105" s="8">
        <v>123.20855614973262</v>
      </c>
      <c r="F105" s="8">
        <v>177.40743279807725</v>
      </c>
      <c r="G105" s="8">
        <v>97.225197134953987</v>
      </c>
      <c r="H105" s="8">
        <v>110.0817438692098</v>
      </c>
      <c r="I105" s="8">
        <v>98.156682027649765</v>
      </c>
      <c r="J105" s="8">
        <v>138.15789473684211</v>
      </c>
      <c r="K105" s="8">
        <v>122.44897959183673</v>
      </c>
      <c r="L105" s="9">
        <v>120.5231497359763</v>
      </c>
    </row>
    <row r="106" spans="1:12">
      <c r="A106" s="59">
        <v>43312</v>
      </c>
      <c r="B106" s="8">
        <v>121.35732659226051</v>
      </c>
      <c r="C106" s="8">
        <v>174.84790084249531</v>
      </c>
      <c r="D106" s="8">
        <v>118.55421686746988</v>
      </c>
      <c r="E106" s="8">
        <v>124.49197860962566</v>
      </c>
      <c r="F106" s="8">
        <v>178.89375770596476</v>
      </c>
      <c r="G106" s="8">
        <v>104.40976099496316</v>
      </c>
      <c r="H106" s="8">
        <v>111.1716621253406</v>
      </c>
      <c r="I106" s="8">
        <v>98.156682027649765</v>
      </c>
      <c r="J106" s="8">
        <v>139.47368421052633</v>
      </c>
      <c r="K106" s="8">
        <v>124.33281004709576</v>
      </c>
      <c r="L106" s="9">
        <v>122.59432745823287</v>
      </c>
    </row>
    <row r="107" spans="1:12">
      <c r="A107" s="59">
        <v>43343</v>
      </c>
      <c r="B107" s="8">
        <v>122.05707482546434</v>
      </c>
      <c r="C107" s="8">
        <v>171.02359245482862</v>
      </c>
      <c r="D107" s="8">
        <v>121.44578313253012</v>
      </c>
      <c r="E107" s="8">
        <v>124.49197860962566</v>
      </c>
      <c r="F107" s="8">
        <v>180.29943156406952</v>
      </c>
      <c r="G107" s="8">
        <v>105.00900377447353</v>
      </c>
      <c r="H107" s="8">
        <v>110.0817438692098</v>
      </c>
      <c r="I107" s="8">
        <v>99.539170506912441</v>
      </c>
      <c r="J107" s="8">
        <v>139.47368421052633</v>
      </c>
      <c r="K107" s="8">
        <v>122.44897959183673</v>
      </c>
      <c r="L107" s="9">
        <v>122.98127977433586</v>
      </c>
    </row>
    <row r="108" spans="1:12">
      <c r="A108" s="59">
        <v>43373</v>
      </c>
      <c r="B108" s="8">
        <v>123.31025827635348</v>
      </c>
      <c r="C108" s="8">
        <v>180.04162204020088</v>
      </c>
      <c r="D108" s="8">
        <v>121.44578313253012</v>
      </c>
      <c r="E108" s="8">
        <v>123.20855614973262</v>
      </c>
      <c r="F108" s="8">
        <v>181.46283313290368</v>
      </c>
      <c r="G108" s="8">
        <v>105.56591601011904</v>
      </c>
      <c r="H108" s="8">
        <v>110.0817438692098</v>
      </c>
      <c r="I108" s="8">
        <v>100.92165898617512</v>
      </c>
      <c r="J108" s="8">
        <v>135.52631578947367</v>
      </c>
      <c r="K108" s="8">
        <v>124.80376766091052</v>
      </c>
      <c r="L108" s="9">
        <v>124.20922079711788</v>
      </c>
    </row>
    <row r="109" spans="1:12">
      <c r="A109" s="59">
        <v>43404</v>
      </c>
      <c r="B109" s="8">
        <v>125.15397250894117</v>
      </c>
      <c r="C109" s="8">
        <v>166.12322098159882</v>
      </c>
      <c r="D109" s="8">
        <v>121.44578313253012</v>
      </c>
      <c r="E109" s="8">
        <v>124.49197860962566</v>
      </c>
      <c r="F109" s="8">
        <v>182.95686170424437</v>
      </c>
      <c r="G109" s="8">
        <v>106.33012036347856</v>
      </c>
      <c r="H109" s="8">
        <v>112.26158038147139</v>
      </c>
      <c r="I109" s="8">
        <v>99.539170506912441</v>
      </c>
      <c r="J109" s="8">
        <v>136.84210526315789</v>
      </c>
      <c r="K109" s="8">
        <v>125.27472527472527</v>
      </c>
      <c r="L109" s="9">
        <v>125.32643891857231</v>
      </c>
    </row>
    <row r="110" spans="1:12">
      <c r="A110" s="59">
        <v>43434</v>
      </c>
      <c r="B110" s="8">
        <v>122.08101156676018</v>
      </c>
      <c r="C110" s="8">
        <v>156.70230490410245</v>
      </c>
      <c r="D110" s="8">
        <v>124.33734939759036</v>
      </c>
      <c r="E110" s="8">
        <v>129.62566844919786</v>
      </c>
      <c r="F110" s="8">
        <v>184.87264112643217</v>
      </c>
      <c r="G110" s="8">
        <v>104.45999005663589</v>
      </c>
      <c r="H110" s="8">
        <v>112.26158038147139</v>
      </c>
      <c r="I110" s="8">
        <v>99.539170506912441</v>
      </c>
      <c r="J110" s="8">
        <v>136.84210526315789</v>
      </c>
      <c r="K110" s="8">
        <v>125.27472527472527</v>
      </c>
      <c r="L110" s="9">
        <v>123.38276887529813</v>
      </c>
    </row>
    <row r="111" spans="1:12">
      <c r="A111" s="59">
        <v>43465</v>
      </c>
      <c r="B111" s="8">
        <v>120.22362198068457</v>
      </c>
      <c r="C111" s="8">
        <v>137.62799136536</v>
      </c>
      <c r="D111" s="8">
        <v>124.33734939759036</v>
      </c>
      <c r="E111" s="8">
        <v>129.62566844919786</v>
      </c>
      <c r="F111" s="8">
        <v>186.43412984444083</v>
      </c>
      <c r="G111" s="8">
        <v>99.165337119624155</v>
      </c>
      <c r="H111" s="8">
        <v>112.26158038147139</v>
      </c>
      <c r="I111" s="8">
        <v>100.92165898617512</v>
      </c>
      <c r="J111" s="8">
        <v>136.84210526315789</v>
      </c>
      <c r="K111" s="8">
        <v>126.21664050235479</v>
      </c>
      <c r="L111" s="9">
        <v>121.67365858046452</v>
      </c>
    </row>
    <row r="112" spans="1:12">
      <c r="A112" s="59">
        <v>43496</v>
      </c>
      <c r="B112" s="8">
        <v>119.33567349010183</v>
      </c>
      <c r="C112" s="8">
        <v>123.24759435040419</v>
      </c>
      <c r="D112" s="8">
        <v>124.33734939759036</v>
      </c>
      <c r="E112" s="8">
        <v>124.49197860962566</v>
      </c>
      <c r="F112" s="8">
        <v>186.6184316277195</v>
      </c>
      <c r="G112" s="8">
        <v>101.28586585142482</v>
      </c>
      <c r="H112" s="8">
        <v>111.1716621253406</v>
      </c>
      <c r="I112" s="8">
        <v>96.774193548387103</v>
      </c>
      <c r="J112" s="8">
        <v>132.89473684210526</v>
      </c>
      <c r="K112" s="8">
        <v>124.33281004709576</v>
      </c>
      <c r="L112" s="9">
        <v>120.37231483743551</v>
      </c>
    </row>
    <row r="113" spans="1:12">
      <c r="A113" s="59">
        <v>43524</v>
      </c>
      <c r="B113" s="8">
        <v>121.04291275769819</v>
      </c>
      <c r="C113" s="8">
        <v>137.32367749610279</v>
      </c>
      <c r="D113" s="8">
        <v>124.33734939759036</v>
      </c>
      <c r="E113" s="8">
        <v>124.49197860962566</v>
      </c>
      <c r="F113" s="8">
        <v>186.29932352000102</v>
      </c>
      <c r="G113" s="8">
        <v>100.26322355936368</v>
      </c>
      <c r="H113" s="8">
        <v>113.35149863760218</v>
      </c>
      <c r="I113" s="8">
        <v>94.009216589861751</v>
      </c>
      <c r="J113" s="8">
        <v>138.15789473684211</v>
      </c>
      <c r="K113" s="8">
        <v>125.74568288854003</v>
      </c>
      <c r="L113" s="9">
        <v>122.00502617276568</v>
      </c>
    </row>
    <row r="114" spans="1:12">
      <c r="A114" s="59">
        <v>43555</v>
      </c>
      <c r="B114" s="8">
        <v>121.13313074865268</v>
      </c>
      <c r="C114" s="8">
        <v>184.54270346878505</v>
      </c>
      <c r="D114" s="8">
        <v>124.33734939759036</v>
      </c>
      <c r="E114" s="8">
        <v>124.49197860962566</v>
      </c>
      <c r="F114" s="8">
        <v>186.07068511809544</v>
      </c>
      <c r="G114" s="8">
        <v>97.280903900415439</v>
      </c>
      <c r="H114" s="8">
        <v>113.35149863760218</v>
      </c>
      <c r="I114" s="8">
        <v>94.009216589861751</v>
      </c>
      <c r="J114" s="8">
        <v>136.84210526315789</v>
      </c>
      <c r="K114" s="8">
        <v>125.74568288854003</v>
      </c>
      <c r="L114" s="9">
        <v>122.95059461420099</v>
      </c>
    </row>
    <row r="115" spans="1:12">
      <c r="A115" s="59">
        <v>43585</v>
      </c>
      <c r="B115" s="8">
        <v>123.56940806619157</v>
      </c>
      <c r="C115" s="8">
        <v>194.56889685492274</v>
      </c>
      <c r="D115" s="8">
        <v>124.33734939759036</v>
      </c>
      <c r="E115" s="8">
        <v>125.77540106951872</v>
      </c>
      <c r="F115" s="8">
        <v>185.8342109459314</v>
      </c>
      <c r="G115" s="8">
        <v>101.47960887924843</v>
      </c>
      <c r="H115" s="8">
        <v>112.26158038147139</v>
      </c>
      <c r="I115" s="8">
        <v>94.009216589861751</v>
      </c>
      <c r="J115" s="8">
        <v>144.73684210526315</v>
      </c>
      <c r="K115" s="8">
        <v>126.68759811616954</v>
      </c>
      <c r="L115" s="9">
        <v>125.14043854190591</v>
      </c>
    </row>
    <row r="116" spans="1:12">
      <c r="A116" s="59">
        <v>43616</v>
      </c>
      <c r="B116" s="8">
        <v>122.26648562137244</v>
      </c>
      <c r="C116" s="8">
        <v>181.18568782761329</v>
      </c>
      <c r="D116" s="8">
        <v>121.44578313253012</v>
      </c>
      <c r="E116" s="8">
        <v>125.77540106951872</v>
      </c>
      <c r="F116" s="8">
        <v>185.7385831161512</v>
      </c>
      <c r="G116" s="8">
        <v>110.27419337534992</v>
      </c>
      <c r="H116" s="8">
        <v>112.26158038147139</v>
      </c>
      <c r="I116" s="8">
        <v>98.156682027649765</v>
      </c>
      <c r="J116" s="8">
        <v>143.42105263157896</v>
      </c>
      <c r="K116" s="8">
        <v>126.21664050235479</v>
      </c>
      <c r="L116" s="9">
        <v>124.24199631459312</v>
      </c>
    </row>
    <row r="117" spans="1:12">
      <c r="A117" s="59">
        <v>43646</v>
      </c>
      <c r="B117" s="8">
        <v>119.56842295279033</v>
      </c>
      <c r="C117" s="8">
        <v>188.66195485311638</v>
      </c>
      <c r="D117" s="8">
        <v>121.44578313253012</v>
      </c>
      <c r="E117" s="8">
        <v>125.77540106951872</v>
      </c>
      <c r="F117" s="8">
        <v>185.91893370956058</v>
      </c>
      <c r="G117" s="8">
        <v>117.18857287999307</v>
      </c>
      <c r="H117" s="8">
        <v>114.44141689373296</v>
      </c>
      <c r="I117" s="8">
        <v>96.774193548387103</v>
      </c>
      <c r="J117" s="8">
        <v>146.05263157894737</v>
      </c>
      <c r="K117" s="8">
        <v>125.27472527472527</v>
      </c>
      <c r="L117" s="9">
        <v>123.00308471615973</v>
      </c>
    </row>
    <row r="118" spans="1:12">
      <c r="A118" s="59">
        <v>43677</v>
      </c>
      <c r="B118" s="8">
        <v>120.26937325085805</v>
      </c>
      <c r="C118" s="8">
        <v>202.60571114102979</v>
      </c>
      <c r="D118" s="8">
        <v>121.44578313253012</v>
      </c>
      <c r="E118" s="8">
        <v>127.05882352941177</v>
      </c>
      <c r="F118" s="8">
        <v>192.932862910903</v>
      </c>
      <c r="G118" s="8">
        <v>121.68702298858223</v>
      </c>
      <c r="H118" s="8">
        <v>117.71117166212534</v>
      </c>
      <c r="I118" s="8">
        <v>96.774193548387103</v>
      </c>
      <c r="J118" s="8">
        <v>146.05263157894737</v>
      </c>
      <c r="K118" s="8">
        <v>127.1585557299843</v>
      </c>
      <c r="L118" s="9">
        <v>124.48636122754273</v>
      </c>
    </row>
    <row r="119" spans="1:12">
      <c r="A119" s="59">
        <v>43708</v>
      </c>
      <c r="B119" s="8">
        <v>118.60330633635169</v>
      </c>
      <c r="C119" s="8">
        <v>188.751727776606</v>
      </c>
      <c r="D119" s="8">
        <v>121.44578313253012</v>
      </c>
      <c r="E119" s="8">
        <v>128.34224598930481</v>
      </c>
      <c r="F119" s="8">
        <v>200.54008681869178</v>
      </c>
      <c r="G119" s="8">
        <v>132.04819404864202</v>
      </c>
      <c r="H119" s="8">
        <v>118.80108991825612</v>
      </c>
      <c r="I119" s="8">
        <v>98.156682027649765</v>
      </c>
      <c r="J119" s="8">
        <v>144.73684210526315</v>
      </c>
      <c r="K119" s="8">
        <v>125.74568288854003</v>
      </c>
      <c r="L119" s="9">
        <v>123.68088489307013</v>
      </c>
    </row>
    <row r="120" spans="1:12">
      <c r="A120" s="59">
        <v>43738</v>
      </c>
      <c r="B120" s="8">
        <v>116.63012868650029</v>
      </c>
      <c r="C120" s="8">
        <v>150.51673852856521</v>
      </c>
      <c r="D120" s="8">
        <v>118.55421686746988</v>
      </c>
      <c r="E120" s="8">
        <v>127.05882352941177</v>
      </c>
      <c r="F120" s="8">
        <v>207.49947560803068</v>
      </c>
      <c r="G120" s="8">
        <v>130.78201326240998</v>
      </c>
      <c r="H120" s="8">
        <v>119.89100817438693</v>
      </c>
      <c r="I120" s="8">
        <v>98.156682027649765</v>
      </c>
      <c r="J120" s="8">
        <v>143.42105263157896</v>
      </c>
      <c r="K120" s="8">
        <v>127.62951334379906</v>
      </c>
      <c r="L120" s="9">
        <v>121.66080180261017</v>
      </c>
    </row>
    <row r="121" spans="1:12">
      <c r="A121" s="59">
        <v>43769</v>
      </c>
      <c r="B121" s="8">
        <v>115.91308830637945</v>
      </c>
      <c r="C121" s="8">
        <v>162.74513524247203</v>
      </c>
      <c r="D121" s="8">
        <v>121.44578313253012</v>
      </c>
      <c r="E121" s="8">
        <v>128.34224598930481</v>
      </c>
      <c r="F121" s="8">
        <v>209.05345006303477</v>
      </c>
      <c r="G121" s="8">
        <v>138.607651909276</v>
      </c>
      <c r="H121" s="8">
        <v>122.0708446866485</v>
      </c>
      <c r="I121" s="8">
        <v>96.774193548387103</v>
      </c>
      <c r="J121" s="8">
        <v>144.73684210526315</v>
      </c>
      <c r="K121" s="8">
        <v>128.10047095761382</v>
      </c>
      <c r="L121" s="9">
        <v>122.20054370458196</v>
      </c>
    </row>
    <row r="122" spans="1:12">
      <c r="A122" s="59">
        <v>43799</v>
      </c>
      <c r="B122" s="8">
        <v>115.86136278179413</v>
      </c>
      <c r="C122" s="8">
        <v>139.09235491079107</v>
      </c>
      <c r="D122" s="8">
        <v>124.33734939759036</v>
      </c>
      <c r="E122" s="8">
        <v>133.475935828877</v>
      </c>
      <c r="F122" s="8">
        <v>210.63108735242673</v>
      </c>
      <c r="G122" s="8">
        <v>131.88113968947943</v>
      </c>
      <c r="H122" s="8">
        <v>120.98092643051771</v>
      </c>
      <c r="I122" s="8">
        <v>96.774193548387103</v>
      </c>
      <c r="J122" s="8">
        <v>146.05263157894737</v>
      </c>
      <c r="K122" s="8">
        <v>128.57142857142858</v>
      </c>
      <c r="L122" s="9">
        <v>121.68373426150521</v>
      </c>
    </row>
    <row r="123" spans="1:12">
      <c r="A123" s="59">
        <v>43830</v>
      </c>
      <c r="B123" s="8">
        <v>116.22180185533115</v>
      </c>
      <c r="C123" s="8">
        <v>168.60300223465646</v>
      </c>
      <c r="D123" s="8">
        <v>124.33734939759036</v>
      </c>
      <c r="E123" s="8">
        <v>133.475935828877</v>
      </c>
      <c r="F123" s="8">
        <v>212.46548087692071</v>
      </c>
      <c r="G123" s="8">
        <v>127.49990765560483</v>
      </c>
      <c r="H123" s="8">
        <v>120.98092643051771</v>
      </c>
      <c r="I123" s="8">
        <v>96.774193548387103</v>
      </c>
      <c r="J123" s="8">
        <v>146.05263157894737</v>
      </c>
      <c r="K123" s="8">
        <v>129.51334379905808</v>
      </c>
      <c r="L123" s="9">
        <v>122.50687836331537</v>
      </c>
    </row>
    <row r="124" spans="1:12">
      <c r="A124" s="59">
        <v>43861</v>
      </c>
      <c r="B124" s="8">
        <v>114.30258634518836</v>
      </c>
      <c r="C124" s="8">
        <v>124.95785366808201</v>
      </c>
      <c r="D124" s="8">
        <v>124.33734939759036</v>
      </c>
      <c r="E124" s="8">
        <v>128.34224598930481</v>
      </c>
      <c r="F124" s="8">
        <v>202.92744906717607</v>
      </c>
      <c r="G124" s="8">
        <v>125.66970667477537</v>
      </c>
      <c r="H124" s="8">
        <v>124.25068119891009</v>
      </c>
      <c r="I124" s="8">
        <v>95.391705069124427</v>
      </c>
      <c r="J124" s="8">
        <v>143.42105263157896</v>
      </c>
      <c r="K124" s="8">
        <v>128.10047095761382</v>
      </c>
      <c r="L124" s="9">
        <v>119.81951445453662</v>
      </c>
    </row>
    <row r="125" spans="1:12">
      <c r="A125" s="59">
        <v>43890</v>
      </c>
      <c r="B125" s="8">
        <v>112.7451119229122</v>
      </c>
      <c r="C125" s="8">
        <v>138.42483735813906</v>
      </c>
      <c r="D125" s="8">
        <v>121.44578313253012</v>
      </c>
      <c r="E125" s="8">
        <v>127.05882352941177</v>
      </c>
      <c r="F125" s="8">
        <v>194.08424014475827</v>
      </c>
      <c r="G125" s="8">
        <v>125.92949722798166</v>
      </c>
      <c r="H125" s="8">
        <v>125.34059945504087</v>
      </c>
      <c r="I125" s="8">
        <v>94.009216589861751</v>
      </c>
      <c r="J125" s="8">
        <v>143.42105263157896</v>
      </c>
      <c r="K125" s="8">
        <v>128.57142857142858</v>
      </c>
      <c r="L125" s="9">
        <v>118.80039338528478</v>
      </c>
    </row>
    <row r="126" spans="1:12">
      <c r="A126" s="59">
        <v>43921</v>
      </c>
      <c r="B126" s="8">
        <v>105.90857280843012</v>
      </c>
      <c r="C126" s="8">
        <v>170.84058066044213</v>
      </c>
      <c r="D126" s="8">
        <v>121.44578313253012</v>
      </c>
      <c r="E126" s="8">
        <v>127.05882352941177</v>
      </c>
      <c r="F126" s="8">
        <v>185.57093230726829</v>
      </c>
      <c r="G126" s="8">
        <v>146.09458896284073</v>
      </c>
      <c r="H126" s="8">
        <v>122.0708446866485</v>
      </c>
      <c r="I126" s="8">
        <v>92.626728110599075</v>
      </c>
      <c r="J126" s="8">
        <v>143.42105263157896</v>
      </c>
      <c r="K126" s="8">
        <v>128.57142857142858</v>
      </c>
      <c r="L126" s="9">
        <v>115.66769204114257</v>
      </c>
    </row>
    <row r="127" spans="1:12">
      <c r="A127" s="59">
        <v>43951</v>
      </c>
      <c r="B127" s="8">
        <v>86.14507384972697</v>
      </c>
      <c r="C127" s="8">
        <v>116.31541059804402</v>
      </c>
      <c r="D127" s="8">
        <v>106.98795180722891</v>
      </c>
      <c r="E127" s="8">
        <v>111.65775401069519</v>
      </c>
      <c r="F127" s="8">
        <v>190.94967841201452</v>
      </c>
      <c r="G127" s="8">
        <v>152.90853710234973</v>
      </c>
      <c r="H127" s="8">
        <v>115.53133514986376</v>
      </c>
      <c r="I127" s="8">
        <v>89.861751152073737</v>
      </c>
      <c r="J127" s="8">
        <v>117.10526315789474</v>
      </c>
      <c r="K127" s="8">
        <v>120.5651491365777</v>
      </c>
      <c r="L127" s="9">
        <v>99.302321572578592</v>
      </c>
    </row>
    <row r="128" spans="1:12">
      <c r="A128" s="59">
        <v>43982</v>
      </c>
      <c r="B128" s="8">
        <v>78.442373978266403</v>
      </c>
      <c r="C128" s="8">
        <v>107.04726930140528</v>
      </c>
      <c r="D128" s="8">
        <v>109.87951807228916</v>
      </c>
      <c r="E128" s="8">
        <v>119.35828877005348</v>
      </c>
      <c r="F128" s="8">
        <v>194.76215346035499</v>
      </c>
      <c r="G128" s="8">
        <v>158.92317271364453</v>
      </c>
      <c r="H128" s="8">
        <v>115.53133514986376</v>
      </c>
      <c r="I128" s="8">
        <v>89.861751152073737</v>
      </c>
      <c r="J128" s="8">
        <v>130.26315789473685</v>
      </c>
      <c r="K128" s="8">
        <v>115.38461538461539</v>
      </c>
      <c r="L128" s="9">
        <v>94.531854837758587</v>
      </c>
    </row>
    <row r="129" spans="1:12">
      <c r="A129" s="59">
        <v>44012</v>
      </c>
      <c r="B129" s="8">
        <v>76.616513364089911</v>
      </c>
      <c r="C129" s="8">
        <v>147.15209124470076</v>
      </c>
      <c r="D129" s="8">
        <v>112.77108433734939</v>
      </c>
      <c r="E129" s="8">
        <v>123.20855614973262</v>
      </c>
      <c r="F129" s="8">
        <v>198.00067608877865</v>
      </c>
      <c r="G129" s="8">
        <v>156.90828203730803</v>
      </c>
      <c r="H129" s="8">
        <v>116.62125340599455</v>
      </c>
      <c r="I129" s="8">
        <v>91.244239631336399</v>
      </c>
      <c r="J129" s="8">
        <v>132.89473684210526</v>
      </c>
      <c r="K129" s="8">
        <v>114.91365777080063</v>
      </c>
      <c r="L129" s="9">
        <v>94.558832760599856</v>
      </c>
    </row>
    <row r="130" spans="1:12">
      <c r="A130" s="59">
        <v>44043</v>
      </c>
      <c r="B130" s="8">
        <v>75.769418407500041</v>
      </c>
      <c r="C130" s="8">
        <v>183.99627763887463</v>
      </c>
      <c r="D130" s="8">
        <v>112.77108433734939</v>
      </c>
      <c r="E130" s="8">
        <v>121.92513368983957</v>
      </c>
      <c r="F130" s="8">
        <v>199.94190002124367</v>
      </c>
      <c r="G130" s="8">
        <v>162.90377299768193</v>
      </c>
      <c r="H130" s="8">
        <v>116.62125340599455</v>
      </c>
      <c r="I130" s="8">
        <v>92.626728110599075</v>
      </c>
      <c r="J130" s="8">
        <v>127.63157894736842</v>
      </c>
      <c r="K130" s="8">
        <v>114.44270015698586</v>
      </c>
      <c r="L130" s="9">
        <v>95.008288371055045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30"/>
  <sheetViews>
    <sheetView zoomScaleNormal="100" workbookViewId="0">
      <pane xSplit="1" ySplit="3" topLeftCell="B117" activePane="bottomRight" state="frozen"/>
      <selection sqref="A1:R1"/>
      <selection pane="topRight" sqref="A1:R1"/>
      <selection pane="bottomLeft" sqref="A1:R1"/>
      <selection pane="bottomRight"/>
    </sheetView>
  </sheetViews>
  <sheetFormatPr defaultRowHeight="15"/>
  <cols>
    <col min="1" max="1" width="9.88671875" style="60" bestFit="1" customWidth="1"/>
    <col min="2" max="2" width="8" style="1" customWidth="1"/>
    <col min="3" max="3" width="9.5546875" style="1" bestFit="1" customWidth="1"/>
    <col min="4" max="4" width="10.88671875" style="1" bestFit="1" customWidth="1"/>
    <col min="5" max="5" width="8.88671875" style="1"/>
    <col min="6" max="6" width="9.109375" style="1" customWidth="1"/>
    <col min="7" max="7" width="8.33203125" style="1" bestFit="1" customWidth="1"/>
    <col min="8" max="8" width="13.33203125" style="1" customWidth="1"/>
    <col min="9" max="9" width="8.77734375" style="1" bestFit="1" customWidth="1"/>
    <col min="10" max="10" width="11.109375" style="1" bestFit="1" customWidth="1"/>
    <col min="11" max="11" width="6" style="1" bestFit="1" customWidth="1"/>
    <col min="12" max="12" width="10.33203125" style="1" customWidth="1"/>
  </cols>
  <sheetData>
    <row r="1" spans="1:12" ht="21">
      <c r="A1" s="56"/>
      <c r="B1" s="2" t="s">
        <v>31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57"/>
      <c r="B2" s="3" t="s">
        <v>32</v>
      </c>
      <c r="C2" s="3"/>
      <c r="D2" s="3"/>
      <c r="E2" s="3"/>
      <c r="F2" s="3"/>
      <c r="G2" s="3"/>
      <c r="H2" s="3"/>
      <c r="I2" s="5"/>
      <c r="J2" s="4"/>
      <c r="K2" s="4"/>
      <c r="L2" s="6"/>
    </row>
    <row r="3" spans="1:12" ht="39.950000000000003" customHeight="1">
      <c r="A3" s="58" t="s">
        <v>4</v>
      </c>
      <c r="B3" s="55" t="s">
        <v>0</v>
      </c>
      <c r="C3" s="55" t="s">
        <v>3</v>
      </c>
      <c r="D3" s="55" t="s">
        <v>8</v>
      </c>
      <c r="E3" s="55" t="s">
        <v>1</v>
      </c>
      <c r="F3" s="55" t="s">
        <v>18</v>
      </c>
      <c r="G3" s="55" t="s">
        <v>2</v>
      </c>
      <c r="H3" s="55" t="s">
        <v>19</v>
      </c>
      <c r="I3" s="55" t="s">
        <v>20</v>
      </c>
      <c r="J3" s="55" t="s">
        <v>33</v>
      </c>
      <c r="K3" s="55" t="s">
        <v>21</v>
      </c>
      <c r="L3" s="55" t="s">
        <v>30</v>
      </c>
    </row>
    <row r="4" spans="1:12">
      <c r="A4" s="59">
        <v>40209</v>
      </c>
      <c r="B4" s="7">
        <v>66.958474052283023</v>
      </c>
      <c r="C4" s="7">
        <v>49.332059054074037</v>
      </c>
      <c r="D4" s="7">
        <v>71.843690208017193</v>
      </c>
      <c r="E4" s="7">
        <v>95.056540988691808</v>
      </c>
      <c r="F4" s="7">
        <v>78.020940611718984</v>
      </c>
      <c r="G4" s="7">
        <v>112.67872918502496</v>
      </c>
      <c r="H4" s="7">
        <v>82.635212607645585</v>
      </c>
      <c r="I4" s="7">
        <v>99.901686746987949</v>
      </c>
      <c r="J4" s="7">
        <v>86.842240713734242</v>
      </c>
      <c r="K4" s="7">
        <v>89.762868710237129</v>
      </c>
      <c r="L4" s="9">
        <v>75.914190284270902</v>
      </c>
    </row>
    <row r="5" spans="1:12">
      <c r="A5" s="59">
        <v>40237</v>
      </c>
      <c r="B5" s="7">
        <v>67.301549379950686</v>
      </c>
      <c r="C5" s="7">
        <v>63.563305970817851</v>
      </c>
      <c r="D5" s="7">
        <v>71.493067664495697</v>
      </c>
      <c r="E5" s="7">
        <v>96.227404754519043</v>
      </c>
      <c r="F5" s="7">
        <v>78.262667479071737</v>
      </c>
      <c r="G5" s="7">
        <v>112.78924258932047</v>
      </c>
      <c r="H5" s="7">
        <v>83.389036617794147</v>
      </c>
      <c r="I5" s="7">
        <v>99.701204819277109</v>
      </c>
      <c r="J5" s="7">
        <v>87.205970661405161</v>
      </c>
      <c r="K5" s="7">
        <v>90.688259109311744</v>
      </c>
      <c r="L5" s="9">
        <v>76.946764482400184</v>
      </c>
    </row>
    <row r="6" spans="1:12">
      <c r="A6" s="59">
        <v>40268</v>
      </c>
      <c r="B6" s="7">
        <v>70.383919771591678</v>
      </c>
      <c r="C6" s="7">
        <v>86.956089467792424</v>
      </c>
      <c r="D6" s="7">
        <v>72.397900034873743</v>
      </c>
      <c r="E6" s="7">
        <v>96.085276782944646</v>
      </c>
      <c r="F6" s="7">
        <v>78.483996415134243</v>
      </c>
      <c r="G6" s="7">
        <v>127.70533198738525</v>
      </c>
      <c r="H6" s="7">
        <v>82.642531287355766</v>
      </c>
      <c r="I6" s="7">
        <v>99.847710843373491</v>
      </c>
      <c r="J6" s="7">
        <v>87.137342369391789</v>
      </c>
      <c r="K6" s="7">
        <v>91.382301908617691</v>
      </c>
      <c r="L6" s="9">
        <v>80.671923536959554</v>
      </c>
    </row>
    <row r="7" spans="1:12">
      <c r="A7" s="59">
        <v>40298</v>
      </c>
      <c r="B7" s="7">
        <v>73.430152560325112</v>
      </c>
      <c r="C7" s="7">
        <v>84.746393762685344</v>
      </c>
      <c r="D7" s="7">
        <v>73.687286162662474</v>
      </c>
      <c r="E7" s="7">
        <v>96.410140717971856</v>
      </c>
      <c r="F7" s="7">
        <v>78.112808573702608</v>
      </c>
      <c r="G7" s="7">
        <v>119.67930620351282</v>
      </c>
      <c r="H7" s="7">
        <v>82.554707130833592</v>
      </c>
      <c r="I7" s="7">
        <v>97.773493975903619</v>
      </c>
      <c r="J7" s="7">
        <v>89.093248691773184</v>
      </c>
      <c r="K7" s="7">
        <v>91.382301908617691</v>
      </c>
      <c r="L7" s="9">
        <v>81.75759783686928</v>
      </c>
    </row>
    <row r="8" spans="1:12">
      <c r="A8" s="59">
        <v>40329</v>
      </c>
      <c r="B8" s="7">
        <v>70.224526765132353</v>
      </c>
      <c r="C8" s="7">
        <v>83.334545858289459</v>
      </c>
      <c r="D8" s="7">
        <v>76.039850325645403</v>
      </c>
      <c r="E8" s="7">
        <v>96.836524632695074</v>
      </c>
      <c r="F8" s="7">
        <v>78.259704915113673</v>
      </c>
      <c r="G8" s="7">
        <v>110.9390379322346</v>
      </c>
      <c r="H8" s="7">
        <v>82.137542387353321</v>
      </c>
      <c r="I8" s="7">
        <v>97.704096385542172</v>
      </c>
      <c r="J8" s="7">
        <v>87.274598953418547</v>
      </c>
      <c r="K8" s="7">
        <v>92.076344707923653</v>
      </c>
      <c r="L8" s="9">
        <v>79.733985833505614</v>
      </c>
    </row>
    <row r="9" spans="1:12">
      <c r="A9" s="59">
        <v>40359</v>
      </c>
      <c r="B9" s="7">
        <v>71.785397574294564</v>
      </c>
      <c r="C9" s="7">
        <v>96.945125019091236</v>
      </c>
      <c r="D9" s="7">
        <v>75.915435874718412</v>
      </c>
      <c r="E9" s="7">
        <v>95.916076816784638</v>
      </c>
      <c r="F9" s="7">
        <v>78.799306045124425</v>
      </c>
      <c r="G9" s="7">
        <v>148.58857359140856</v>
      </c>
      <c r="H9" s="7">
        <v>83.87938815837623</v>
      </c>
      <c r="I9" s="7">
        <v>98.143614457831319</v>
      </c>
      <c r="J9" s="7">
        <v>88.290297675216607</v>
      </c>
      <c r="K9" s="7">
        <v>91.382301908617691</v>
      </c>
      <c r="L9" s="9">
        <v>83.442632090825512</v>
      </c>
    </row>
    <row r="10" spans="1:12">
      <c r="A10" s="59">
        <v>40390</v>
      </c>
      <c r="B10" s="7">
        <v>72.843962125772563</v>
      </c>
      <c r="C10" s="7">
        <v>76.64566814997265</v>
      </c>
      <c r="D10" s="7">
        <v>77.080407551580151</v>
      </c>
      <c r="E10" s="7">
        <v>95.449084910183018</v>
      </c>
      <c r="F10" s="7">
        <v>80.171305243946563</v>
      </c>
      <c r="G10" s="7">
        <v>132.47366861755515</v>
      </c>
      <c r="H10" s="7">
        <v>84.874728598960743</v>
      </c>
      <c r="I10" s="7">
        <v>97.734939759036138</v>
      </c>
      <c r="J10" s="7">
        <v>88.78442137771296</v>
      </c>
      <c r="K10" s="7">
        <v>90.45691150954309</v>
      </c>
      <c r="L10" s="9">
        <v>82.086443850622828</v>
      </c>
    </row>
    <row r="11" spans="1:12">
      <c r="A11" s="59">
        <v>40421</v>
      </c>
      <c r="B11" s="7">
        <v>74.353822571202258</v>
      </c>
      <c r="C11" s="7">
        <v>77.811553269148817</v>
      </c>
      <c r="D11" s="7">
        <v>78.301931251590531</v>
      </c>
      <c r="E11" s="7">
        <v>94.941485011702994</v>
      </c>
      <c r="F11" s="7">
        <v>81.12337454275746</v>
      </c>
      <c r="G11" s="7">
        <v>129.9372170047408</v>
      </c>
      <c r="H11" s="7">
        <v>85.416310897514094</v>
      </c>
      <c r="I11" s="7">
        <v>99.893975903614461</v>
      </c>
      <c r="J11" s="7">
        <v>90.53444282405421</v>
      </c>
      <c r="K11" s="7">
        <v>89.531521110468475</v>
      </c>
      <c r="L11" s="9">
        <v>82.844585428338149</v>
      </c>
    </row>
    <row r="12" spans="1:12">
      <c r="A12" s="59">
        <v>40451</v>
      </c>
      <c r="B12" s="7">
        <v>74.158642563303815</v>
      </c>
      <c r="C12" s="7">
        <v>72.760107278306691</v>
      </c>
      <c r="D12" s="7">
        <v>78.935313910855157</v>
      </c>
      <c r="E12" s="7">
        <v>93.933053213389357</v>
      </c>
      <c r="F12" s="7">
        <v>81.91059984707465</v>
      </c>
      <c r="G12" s="7">
        <v>128.15392723378065</v>
      </c>
      <c r="H12" s="7">
        <v>85.621233929399139</v>
      </c>
      <c r="I12" s="7">
        <v>99.647228915662652</v>
      </c>
      <c r="J12" s="7">
        <v>91.152097452174658</v>
      </c>
      <c r="K12" s="7">
        <v>92.076344707923653</v>
      </c>
      <c r="L12" s="9">
        <v>82.818799005162901</v>
      </c>
    </row>
    <row r="13" spans="1:12">
      <c r="A13" s="59">
        <v>40482</v>
      </c>
      <c r="B13" s="7">
        <v>77.055652635445725</v>
      </c>
      <c r="C13" s="7">
        <v>64.55115023167005</v>
      </c>
      <c r="D13" s="7">
        <v>79.862767090492667</v>
      </c>
      <c r="E13" s="7">
        <v>94.325597134880567</v>
      </c>
      <c r="F13" s="7">
        <v>81.858416979677045</v>
      </c>
      <c r="G13" s="7">
        <v>122.38449901377105</v>
      </c>
      <c r="H13" s="7">
        <v>87.736332365641232</v>
      </c>
      <c r="I13" s="7">
        <v>100.81156626506024</v>
      </c>
      <c r="J13" s="7">
        <v>89.704040490692293</v>
      </c>
      <c r="K13" s="7">
        <v>92.770387507229614</v>
      </c>
      <c r="L13" s="9">
        <v>83.871175181478179</v>
      </c>
    </row>
    <row r="14" spans="1:12">
      <c r="A14" s="59">
        <v>40512</v>
      </c>
      <c r="B14" s="7">
        <v>78.752862095947123</v>
      </c>
      <c r="C14" s="7">
        <v>66.236013019389873</v>
      </c>
      <c r="D14" s="7">
        <v>81.016428362724682</v>
      </c>
      <c r="E14" s="7">
        <v>95.090380981923801</v>
      </c>
      <c r="F14" s="7">
        <v>81.916179064589187</v>
      </c>
      <c r="G14" s="7">
        <v>120.89713797482136</v>
      </c>
      <c r="H14" s="7">
        <v>86.83613476128906</v>
      </c>
      <c r="I14" s="7">
        <v>100.79614457831325</v>
      </c>
      <c r="J14" s="7">
        <v>91.378570815818819</v>
      </c>
      <c r="K14" s="7">
        <v>92.53903990746096</v>
      </c>
      <c r="L14" s="9">
        <v>84.823382117418433</v>
      </c>
    </row>
    <row r="15" spans="1:12">
      <c r="A15" s="59">
        <v>40543</v>
      </c>
      <c r="B15" s="7">
        <v>81.337168290918285</v>
      </c>
      <c r="C15" s="7">
        <v>70.686358210512353</v>
      </c>
      <c r="D15" s="7">
        <v>80.948565934946316</v>
      </c>
      <c r="E15" s="7">
        <v>93.567581286483744</v>
      </c>
      <c r="F15" s="7">
        <v>81.331506211689884</v>
      </c>
      <c r="G15" s="7">
        <v>114.38475211257938</v>
      </c>
      <c r="H15" s="7">
        <v>88.285233343904764</v>
      </c>
      <c r="I15" s="7">
        <v>100.55710843373494</v>
      </c>
      <c r="J15" s="7">
        <v>91.584455691858963</v>
      </c>
      <c r="K15" s="7">
        <v>93.233082706766922</v>
      </c>
      <c r="L15" s="9">
        <v>86.061676456703921</v>
      </c>
    </row>
    <row r="16" spans="1:12">
      <c r="A16" s="59">
        <v>40574</v>
      </c>
      <c r="B16" s="7">
        <v>82.776146709018789</v>
      </c>
      <c r="C16" s="7">
        <v>57.671890901318257</v>
      </c>
      <c r="D16" s="7">
        <v>82.011743970140529</v>
      </c>
      <c r="E16" s="7">
        <v>96.098812780237438</v>
      </c>
      <c r="F16" s="7">
        <v>82.283322383324929</v>
      </c>
      <c r="G16" s="7">
        <v>118.80483405257274</v>
      </c>
      <c r="H16" s="7">
        <v>92.325144543924281</v>
      </c>
      <c r="I16" s="7">
        <v>102.12240963855422</v>
      </c>
      <c r="J16" s="7">
        <v>93.217809041777471</v>
      </c>
      <c r="K16" s="7">
        <v>93.001735106998268</v>
      </c>
      <c r="L16" s="9">
        <v>86.899558714300326</v>
      </c>
    </row>
    <row r="17" spans="1:12">
      <c r="A17" s="59">
        <v>40602</v>
      </c>
      <c r="B17" s="7">
        <v>82.609996003724135</v>
      </c>
      <c r="C17" s="7">
        <v>66.334184977083694</v>
      </c>
      <c r="D17" s="7">
        <v>83.945823161823611</v>
      </c>
      <c r="E17" s="7">
        <v>96.186796762640654</v>
      </c>
      <c r="F17" s="7">
        <v>82.317071458840744</v>
      </c>
      <c r="G17" s="7">
        <v>115.05990672133143</v>
      </c>
      <c r="H17" s="7">
        <v>92.991144397550684</v>
      </c>
      <c r="I17" s="7">
        <v>101.17397590361446</v>
      </c>
      <c r="J17" s="7">
        <v>93.492322209831002</v>
      </c>
      <c r="K17" s="7">
        <v>94.621168305378831</v>
      </c>
      <c r="L17" s="9">
        <v>87.384390171227366</v>
      </c>
    </row>
    <row r="18" spans="1:12">
      <c r="A18" s="59">
        <v>40633</v>
      </c>
      <c r="B18" s="7">
        <v>88.483517393202789</v>
      </c>
      <c r="C18" s="7">
        <v>90.856107477070324</v>
      </c>
      <c r="D18" s="7">
        <v>86.049558422952586</v>
      </c>
      <c r="E18" s="7">
        <v>96.295084740983057</v>
      </c>
      <c r="F18" s="7">
        <v>82.787401096260353</v>
      </c>
      <c r="G18" s="7">
        <v>132.95933099933038</v>
      </c>
      <c r="H18" s="7">
        <v>92.976507038130322</v>
      </c>
      <c r="I18" s="7">
        <v>100.68048192771084</v>
      </c>
      <c r="J18" s="7">
        <v>95.420777215407057</v>
      </c>
      <c r="K18" s="7">
        <v>95.083863504916138</v>
      </c>
      <c r="L18" s="9">
        <v>92.928892185031927</v>
      </c>
    </row>
    <row r="19" spans="1:12">
      <c r="A19" s="59">
        <v>40663</v>
      </c>
      <c r="B19" s="7">
        <v>92.643704631001299</v>
      </c>
      <c r="C19" s="7">
        <v>71.369681094887994</v>
      </c>
      <c r="D19" s="7">
        <v>87.271082122962952</v>
      </c>
      <c r="E19" s="7">
        <v>94.948253010349404</v>
      </c>
      <c r="F19" s="7">
        <v>84.062746831168241</v>
      </c>
      <c r="G19" s="7">
        <v>128.52675652813471</v>
      </c>
      <c r="H19" s="7">
        <v>92.025078675806881</v>
      </c>
      <c r="I19" s="7">
        <v>100.07903614457831</v>
      </c>
      <c r="J19" s="7">
        <v>95.873723942695378</v>
      </c>
      <c r="K19" s="7">
        <v>95.546558704453446</v>
      </c>
      <c r="L19" s="9">
        <v>94.0163663272875</v>
      </c>
    </row>
    <row r="20" spans="1:12">
      <c r="A20" s="59">
        <v>40694</v>
      </c>
      <c r="B20" s="7">
        <v>91.785400383773037</v>
      </c>
      <c r="C20" s="7">
        <v>97.556364403126324</v>
      </c>
      <c r="D20" s="7">
        <v>87.293702932222402</v>
      </c>
      <c r="E20" s="7">
        <v>95.394940921011809</v>
      </c>
      <c r="F20" s="7">
        <v>85.007838535488787</v>
      </c>
      <c r="G20" s="7">
        <v>108.47599764112962</v>
      </c>
      <c r="H20" s="7">
        <v>92.347100583054811</v>
      </c>
      <c r="I20" s="7">
        <v>100.71132530120482</v>
      </c>
      <c r="J20" s="7">
        <v>96.6492236424466</v>
      </c>
      <c r="K20" s="7">
        <v>96.009253903990739</v>
      </c>
      <c r="L20" s="9">
        <v>93.700172274400984</v>
      </c>
    </row>
    <row r="21" spans="1:12">
      <c r="A21" s="59">
        <v>40724</v>
      </c>
      <c r="B21" s="7">
        <v>91.37006770531859</v>
      </c>
      <c r="C21" s="7">
        <v>90.137274973087912</v>
      </c>
      <c r="D21" s="7">
        <v>89.623646285945881</v>
      </c>
      <c r="E21" s="7">
        <v>95.320492935901413</v>
      </c>
      <c r="F21" s="7">
        <v>86.565840184076606</v>
      </c>
      <c r="G21" s="7">
        <v>127.71444151669549</v>
      </c>
      <c r="H21" s="7">
        <v>93.393671781610593</v>
      </c>
      <c r="I21" s="7">
        <v>100.57253012048193</v>
      </c>
      <c r="J21" s="7">
        <v>97.095307540533582</v>
      </c>
      <c r="K21" s="7">
        <v>94.852515905147484</v>
      </c>
      <c r="L21" s="9">
        <v>94.409570532877069</v>
      </c>
    </row>
    <row r="22" spans="1:12">
      <c r="A22" s="59">
        <v>40755</v>
      </c>
      <c r="B22" s="7">
        <v>93.080371533944017</v>
      </c>
      <c r="C22" s="7">
        <v>85.573251215409215</v>
      </c>
      <c r="D22" s="7">
        <v>91.817864784112658</v>
      </c>
      <c r="E22" s="7">
        <v>96.125884774823049</v>
      </c>
      <c r="F22" s="7">
        <v>88.207459863279581</v>
      </c>
      <c r="G22" s="7">
        <v>119.85023557355716</v>
      </c>
      <c r="H22" s="7">
        <v>94.513429777268186</v>
      </c>
      <c r="I22" s="7">
        <v>100.92722891566265</v>
      </c>
      <c r="J22" s="7">
        <v>96.251179548768974</v>
      </c>
      <c r="K22" s="7">
        <v>96.009253903990739</v>
      </c>
      <c r="L22" s="9">
        <v>95.049989271547531</v>
      </c>
    </row>
    <row r="23" spans="1:12">
      <c r="A23" s="59">
        <v>40786</v>
      </c>
      <c r="B23" s="7">
        <v>89.782548424312282</v>
      </c>
      <c r="C23" s="7">
        <v>99.889718632960879</v>
      </c>
      <c r="D23" s="7">
        <v>92.914974033196032</v>
      </c>
      <c r="E23" s="7">
        <v>95.482924903415025</v>
      </c>
      <c r="F23" s="7">
        <v>88.962913172903981</v>
      </c>
      <c r="G23" s="7">
        <v>125.62296981357572</v>
      </c>
      <c r="H23" s="7">
        <v>94.00112219755556</v>
      </c>
      <c r="I23" s="7">
        <v>100.46457831325301</v>
      </c>
      <c r="J23" s="7">
        <v>97.898258557090159</v>
      </c>
      <c r="K23" s="7">
        <v>95.083863504916138</v>
      </c>
      <c r="L23" s="9">
        <v>94.288196368249444</v>
      </c>
    </row>
    <row r="24" spans="1:12">
      <c r="A24" s="59">
        <v>40816</v>
      </c>
      <c r="B24" s="7">
        <v>89.968610410692307</v>
      </c>
      <c r="C24" s="7">
        <v>89.5043253359201</v>
      </c>
      <c r="D24" s="7">
        <v>93.627529524868748</v>
      </c>
      <c r="E24" s="7">
        <v>95.428780914243816</v>
      </c>
      <c r="F24" s="7">
        <v>89.709619775061469</v>
      </c>
      <c r="G24" s="7">
        <v>122.15245119018928</v>
      </c>
      <c r="H24" s="7">
        <v>94.403649581615483</v>
      </c>
      <c r="I24" s="7">
        <v>100.48</v>
      </c>
      <c r="J24" s="7">
        <v>97.369820708587113</v>
      </c>
      <c r="K24" s="7">
        <v>96.240601503759393</v>
      </c>
      <c r="L24" s="9">
        <v>93.940147576266185</v>
      </c>
    </row>
    <row r="25" spans="1:12">
      <c r="A25" s="59">
        <v>40847</v>
      </c>
      <c r="B25" s="7">
        <v>91.999559594195986</v>
      </c>
      <c r="C25" s="7">
        <v>78.145277028925918</v>
      </c>
      <c r="D25" s="7">
        <v>92.292901778561131</v>
      </c>
      <c r="E25" s="7">
        <v>95.740108851978235</v>
      </c>
      <c r="F25" s="7">
        <v>90.326095547512111</v>
      </c>
      <c r="G25" s="7">
        <v>114.32287458233398</v>
      </c>
      <c r="H25" s="7">
        <v>94.315825425093308</v>
      </c>
      <c r="I25" s="7">
        <v>100.0944578313253</v>
      </c>
      <c r="J25" s="7">
        <v>97.28746675817105</v>
      </c>
      <c r="K25" s="7">
        <v>96.471949103528047</v>
      </c>
      <c r="L25" s="9">
        <v>93.936936321326058</v>
      </c>
    </row>
    <row r="26" spans="1:12">
      <c r="A26" s="59">
        <v>40877</v>
      </c>
      <c r="B26" s="7">
        <v>96.689256476029968</v>
      </c>
      <c r="C26" s="7">
        <v>73.998669343884416</v>
      </c>
      <c r="D26" s="7">
        <v>93.446563050793145</v>
      </c>
      <c r="E26" s="7">
        <v>94.988861002227793</v>
      </c>
      <c r="F26" s="7">
        <v>91.402061112208557</v>
      </c>
      <c r="G26" s="7">
        <v>109.77155388828211</v>
      </c>
      <c r="H26" s="7">
        <v>95.472176819301794</v>
      </c>
      <c r="I26" s="7">
        <v>100.74216867469879</v>
      </c>
      <c r="J26" s="7">
        <v>96.148237110748909</v>
      </c>
      <c r="K26" s="7">
        <v>96.471949103528047</v>
      </c>
      <c r="L26" s="9">
        <v>96.028406260521209</v>
      </c>
    </row>
    <row r="27" spans="1:12">
      <c r="A27" s="59">
        <v>40908</v>
      </c>
      <c r="B27" s="7">
        <v>97.616411852509117</v>
      </c>
      <c r="C27" s="7">
        <v>78.212953981774064</v>
      </c>
      <c r="D27" s="7">
        <v>94.498430681357632</v>
      </c>
      <c r="E27" s="7">
        <v>94.839965032006987</v>
      </c>
      <c r="F27" s="7">
        <v>92.038702965296991</v>
      </c>
      <c r="G27" s="7">
        <v>112.5035470910214</v>
      </c>
      <c r="H27" s="7">
        <v>96.255275548291095</v>
      </c>
      <c r="I27" s="7">
        <v>100.52626506024096</v>
      </c>
      <c r="J27" s="7">
        <v>96.436475937205117</v>
      </c>
      <c r="K27" s="7">
        <v>97.165991902834008</v>
      </c>
      <c r="L27" s="9">
        <v>97.095782548618573</v>
      </c>
    </row>
    <row r="28" spans="1:12">
      <c r="A28" s="59">
        <v>40939</v>
      </c>
      <c r="B28" s="7">
        <v>99.124247386754831</v>
      </c>
      <c r="C28" s="7">
        <v>78.632088280661407</v>
      </c>
      <c r="D28" s="7">
        <v>96.794442821191922</v>
      </c>
      <c r="E28" s="7">
        <v>97.980316403936726</v>
      </c>
      <c r="F28" s="7">
        <v>93.472307360520887</v>
      </c>
      <c r="G28" s="7">
        <v>95.000429451643186</v>
      </c>
      <c r="H28" s="7">
        <v>97.418945622209748</v>
      </c>
      <c r="I28" s="7">
        <v>102.77012048192771</v>
      </c>
      <c r="J28" s="7">
        <v>98.083554945526288</v>
      </c>
      <c r="K28" s="7">
        <v>97.165991902834008</v>
      </c>
      <c r="L28" s="9">
        <v>97.299796817862244</v>
      </c>
    </row>
    <row r="29" spans="1:12">
      <c r="A29" s="59">
        <v>40968</v>
      </c>
      <c r="B29" s="7">
        <v>100.30725048919022</v>
      </c>
      <c r="C29" s="7">
        <v>95.623610828083642</v>
      </c>
      <c r="D29" s="7">
        <v>97.348652648048486</v>
      </c>
      <c r="E29" s="7">
        <v>97.350892529821493</v>
      </c>
      <c r="F29" s="7">
        <v>94.88517063979333</v>
      </c>
      <c r="G29" s="7">
        <v>90.126660727514505</v>
      </c>
      <c r="H29" s="7">
        <v>99.373033104827883</v>
      </c>
      <c r="I29" s="7">
        <v>102.45397590361446</v>
      </c>
      <c r="J29" s="7">
        <v>97.424723342197822</v>
      </c>
      <c r="K29" s="7">
        <v>98.322729901677263</v>
      </c>
      <c r="L29" s="9">
        <v>98.675743125896062</v>
      </c>
    </row>
    <row r="30" spans="1:12">
      <c r="A30" s="59">
        <v>40999</v>
      </c>
      <c r="B30" s="7">
        <v>102.28186699473123</v>
      </c>
      <c r="C30" s="7">
        <v>94.737072875498015</v>
      </c>
      <c r="D30" s="7">
        <v>97.461756694345738</v>
      </c>
      <c r="E30" s="7">
        <v>97.188460562307881</v>
      </c>
      <c r="F30" s="7">
        <v>95.57883303900806</v>
      </c>
      <c r="G30" s="7">
        <v>82.403645441528596</v>
      </c>
      <c r="H30" s="7">
        <v>99.760923129467443</v>
      </c>
      <c r="I30" s="7">
        <v>102.34602409638555</v>
      </c>
      <c r="J30" s="7">
        <v>96.196276915158279</v>
      </c>
      <c r="K30" s="7">
        <v>99.016772700983225</v>
      </c>
      <c r="L30" s="9">
        <v>99.294289682564965</v>
      </c>
    </row>
    <row r="31" spans="1:12">
      <c r="A31" s="59">
        <v>41029</v>
      </c>
      <c r="B31" s="7">
        <v>102.6121846847935</v>
      </c>
      <c r="C31" s="7">
        <v>92.65947375488264</v>
      </c>
      <c r="D31" s="7">
        <v>99.655975192512514</v>
      </c>
      <c r="E31" s="7">
        <v>97.134316573136687</v>
      </c>
      <c r="F31" s="7">
        <v>96.712700008413051</v>
      </c>
      <c r="G31" s="7">
        <v>87.859406669907727</v>
      </c>
      <c r="H31" s="7">
        <v>99.585274816423123</v>
      </c>
      <c r="I31" s="7">
        <v>100.90409638554218</v>
      </c>
      <c r="J31" s="7">
        <v>97.960024019902207</v>
      </c>
      <c r="K31" s="7">
        <v>99.94216310005784</v>
      </c>
      <c r="L31" s="9">
        <v>100.02620484830427</v>
      </c>
    </row>
    <row r="32" spans="1:12">
      <c r="A32" s="59">
        <v>41060</v>
      </c>
      <c r="B32" s="7">
        <v>100.97421452888614</v>
      </c>
      <c r="C32" s="7">
        <v>110.6095512269808</v>
      </c>
      <c r="D32" s="7">
        <v>100.90011970178233</v>
      </c>
      <c r="E32" s="7">
        <v>98.237500352499936</v>
      </c>
      <c r="F32" s="7">
        <v>98.174259111504711</v>
      </c>
      <c r="G32" s="7">
        <v>97.46175066924846</v>
      </c>
      <c r="H32" s="7">
        <v>99.02905515844941</v>
      </c>
      <c r="I32" s="7">
        <v>100.03277108433736</v>
      </c>
      <c r="J32" s="7">
        <v>98.790426353264138</v>
      </c>
      <c r="K32" s="7">
        <v>99.710815500289186</v>
      </c>
      <c r="L32" s="9">
        <v>100.69109870916282</v>
      </c>
    </row>
    <row r="33" spans="1:12">
      <c r="A33" s="59">
        <v>41090</v>
      </c>
      <c r="B33" s="7">
        <v>97.57936508954586</v>
      </c>
      <c r="C33" s="7">
        <v>108.33171407458467</v>
      </c>
      <c r="D33" s="7">
        <v>101.96329773697654</v>
      </c>
      <c r="E33" s="7">
        <v>97.993852401229518</v>
      </c>
      <c r="F33" s="7">
        <v>99.026541455491781</v>
      </c>
      <c r="G33" s="7">
        <v>101.43218134502649</v>
      </c>
      <c r="H33" s="7">
        <v>99.98048352077285</v>
      </c>
      <c r="I33" s="7">
        <v>98.976385542168671</v>
      </c>
      <c r="J33" s="7">
        <v>101.03457150210174</v>
      </c>
      <c r="K33" s="7">
        <v>99.248120300751879</v>
      </c>
      <c r="L33" s="9">
        <v>99.153498247054443</v>
      </c>
    </row>
    <row r="34" spans="1:12">
      <c r="A34" s="59">
        <v>41121</v>
      </c>
      <c r="B34" s="7">
        <v>99.940522641568819</v>
      </c>
      <c r="C34" s="7">
        <v>102.06106124180775</v>
      </c>
      <c r="D34" s="7">
        <v>101.98591854623599</v>
      </c>
      <c r="E34" s="7">
        <v>100.84994783001044</v>
      </c>
      <c r="F34" s="7">
        <v>100.95586572049341</v>
      </c>
      <c r="G34" s="7">
        <v>107.98724618490812</v>
      </c>
      <c r="H34" s="7">
        <v>98.897318923666177</v>
      </c>
      <c r="I34" s="7">
        <v>98.698795180722897</v>
      </c>
      <c r="J34" s="7">
        <v>101.02084584369906</v>
      </c>
      <c r="K34" s="7">
        <v>99.479467900520532</v>
      </c>
      <c r="L34" s="9">
        <v>100.62254316563731</v>
      </c>
    </row>
    <row r="35" spans="1:12">
      <c r="A35" s="59">
        <v>41152</v>
      </c>
      <c r="B35" s="7">
        <v>101.96801868444595</v>
      </c>
      <c r="C35" s="7">
        <v>118.67857559911296</v>
      </c>
      <c r="D35" s="7">
        <v>100.78701565548508</v>
      </c>
      <c r="E35" s="7">
        <v>100.91762781647444</v>
      </c>
      <c r="F35" s="7">
        <v>102.04389869805443</v>
      </c>
      <c r="G35" s="7">
        <v>111.15504458156244</v>
      </c>
      <c r="H35" s="7">
        <v>99.643824254104558</v>
      </c>
      <c r="I35" s="7">
        <v>99.654939759036139</v>
      </c>
      <c r="J35" s="7">
        <v>102.62674787681222</v>
      </c>
      <c r="K35" s="7">
        <v>99.248120300751879</v>
      </c>
      <c r="L35" s="9">
        <v>102.62289428328954</v>
      </c>
    </row>
    <row r="36" spans="1:12">
      <c r="A36" s="59">
        <v>41182</v>
      </c>
      <c r="B36" s="7">
        <v>101.39871027071828</v>
      </c>
      <c r="C36" s="7">
        <v>101.84617017099801</v>
      </c>
      <c r="D36" s="7">
        <v>100.33459947029606</v>
      </c>
      <c r="E36" s="7">
        <v>101.29663574067285</v>
      </c>
      <c r="F36" s="7">
        <v>102.32685941617081</v>
      </c>
      <c r="G36" s="7">
        <v>107.71935603988865</v>
      </c>
      <c r="H36" s="7">
        <v>101.99312044107243</v>
      </c>
      <c r="I36" s="7">
        <v>98.984096385542173</v>
      </c>
      <c r="J36" s="7">
        <v>104.14343313030797</v>
      </c>
      <c r="K36" s="7">
        <v>101.33024869866975</v>
      </c>
      <c r="L36" s="9">
        <v>101.75717299977856</v>
      </c>
    </row>
    <row r="37" spans="1:12">
      <c r="A37" s="59">
        <v>41213</v>
      </c>
      <c r="B37" s="7">
        <v>99.361218254527472</v>
      </c>
      <c r="C37" s="7">
        <v>104.29682454374057</v>
      </c>
      <c r="D37" s="7">
        <v>100.23280582862851</v>
      </c>
      <c r="E37" s="7">
        <v>103.90908321818335</v>
      </c>
      <c r="F37" s="7">
        <v>104.22506146770665</v>
      </c>
      <c r="G37" s="7">
        <v>110.17159163496352</v>
      </c>
      <c r="H37" s="7">
        <v>103.01041692078749</v>
      </c>
      <c r="I37" s="7">
        <v>99.369638554216863</v>
      </c>
      <c r="J37" s="7">
        <v>100.72574418804152</v>
      </c>
      <c r="K37" s="7">
        <v>102.02429149797571</v>
      </c>
      <c r="L37" s="9">
        <v>101.16881118404645</v>
      </c>
    </row>
    <row r="38" spans="1:12">
      <c r="A38" s="59">
        <v>41243</v>
      </c>
      <c r="B38" s="7">
        <v>97.59650869402536</v>
      </c>
      <c r="C38" s="7">
        <v>97.067873549929885</v>
      </c>
      <c r="D38" s="7">
        <v>101.35253588697135</v>
      </c>
      <c r="E38" s="7">
        <v>103.89554722089055</v>
      </c>
      <c r="F38" s="7">
        <v>105.58942830098142</v>
      </c>
      <c r="G38" s="7">
        <v>106.0937376382318</v>
      </c>
      <c r="H38" s="7">
        <v>100.2219999512088</v>
      </c>
      <c r="I38" s="7">
        <v>98.344096385542173</v>
      </c>
      <c r="J38" s="7">
        <v>100.26593463155186</v>
      </c>
      <c r="K38" s="7">
        <v>101.79294389820706</v>
      </c>
      <c r="L38" s="9">
        <v>99.592423040598547</v>
      </c>
    </row>
    <row r="39" spans="1:12">
      <c r="A39" s="59">
        <v>41274</v>
      </c>
      <c r="B39" s="7">
        <v>96.939648376310458</v>
      </c>
      <c r="C39" s="7">
        <v>95.328260415360205</v>
      </c>
      <c r="D39" s="7">
        <v>101.18287981752547</v>
      </c>
      <c r="E39" s="7">
        <v>103.24581935083613</v>
      </c>
      <c r="F39" s="7">
        <v>106.81549776294268</v>
      </c>
      <c r="G39" s="7">
        <v>102.56077768747635</v>
      </c>
      <c r="H39" s="7">
        <v>101.08560415701008</v>
      </c>
      <c r="I39" s="7">
        <v>97.465060240963851</v>
      </c>
      <c r="J39" s="7">
        <v>101.7277172514369</v>
      </c>
      <c r="K39" s="7">
        <v>102.71833429728167</v>
      </c>
      <c r="L39" s="9">
        <v>99.127577751282871</v>
      </c>
    </row>
    <row r="40" spans="1:12">
      <c r="A40" s="59">
        <v>41305</v>
      </c>
      <c r="B40" s="7">
        <v>100.29270816286237</v>
      </c>
      <c r="C40" s="7">
        <v>79.085402155163564</v>
      </c>
      <c r="D40" s="7">
        <v>103.59199600365703</v>
      </c>
      <c r="E40" s="7">
        <v>107.5434984913003</v>
      </c>
      <c r="F40" s="7">
        <v>106.84717670201985</v>
      </c>
      <c r="G40" s="7">
        <v>101.06066075616523</v>
      </c>
      <c r="H40" s="7">
        <v>101.83210948744846</v>
      </c>
      <c r="I40" s="7">
        <v>99.585542168674692</v>
      </c>
      <c r="J40" s="7">
        <v>105.12481770609934</v>
      </c>
      <c r="K40" s="7">
        <v>101.33024869866975</v>
      </c>
      <c r="L40" s="9">
        <v>100.34335536550338</v>
      </c>
    </row>
    <row r="41" spans="1:12">
      <c r="A41" s="59">
        <v>41333</v>
      </c>
      <c r="B41" s="7">
        <v>100.57462144723044</v>
      </c>
      <c r="C41" s="7">
        <v>85.05659491684797</v>
      </c>
      <c r="D41" s="7">
        <v>102.98123415365184</v>
      </c>
      <c r="E41" s="7">
        <v>107.4961225007755</v>
      </c>
      <c r="F41" s="7">
        <v>106.44717314608062</v>
      </c>
      <c r="G41" s="7">
        <v>88.780221635258627</v>
      </c>
      <c r="H41" s="7">
        <v>102.16876875411675</v>
      </c>
      <c r="I41" s="7">
        <v>98.390361445783128</v>
      </c>
      <c r="J41" s="7">
        <v>104.28755254353607</v>
      </c>
      <c r="K41" s="7">
        <v>102.94968189705031</v>
      </c>
      <c r="L41" s="9">
        <v>100.16076139487333</v>
      </c>
    </row>
    <row r="42" spans="1:12">
      <c r="A42" s="59">
        <v>41364</v>
      </c>
      <c r="B42" s="7">
        <v>99.945032225138291</v>
      </c>
      <c r="C42" s="7">
        <v>101.29265498075517</v>
      </c>
      <c r="D42" s="7">
        <v>102.05378097401434</v>
      </c>
      <c r="E42" s="7">
        <v>107.00882659823468</v>
      </c>
      <c r="F42" s="7">
        <v>106.95454882464456</v>
      </c>
      <c r="G42" s="7">
        <v>85.486828146550067</v>
      </c>
      <c r="H42" s="7">
        <v>102.86404332658388</v>
      </c>
      <c r="I42" s="7">
        <v>97.796626506024097</v>
      </c>
      <c r="J42" s="7">
        <v>103.91695976666381</v>
      </c>
      <c r="K42" s="7">
        <v>103.41237709658762</v>
      </c>
      <c r="L42" s="9">
        <v>100.37248130310577</v>
      </c>
    </row>
    <row r="43" spans="1:12">
      <c r="A43" s="59">
        <v>41394</v>
      </c>
      <c r="B43" s="7">
        <v>99.896608319169005</v>
      </c>
      <c r="C43" s="7">
        <v>106.25868080831779</v>
      </c>
      <c r="D43" s="7">
        <v>101.98591854623599</v>
      </c>
      <c r="E43" s="7">
        <v>109.48591410281718</v>
      </c>
      <c r="F43" s="7">
        <v>107.74474964301501</v>
      </c>
      <c r="G43" s="7">
        <v>86.619134165003985</v>
      </c>
      <c r="H43" s="7">
        <v>101.12219755556097</v>
      </c>
      <c r="I43" s="7">
        <v>99.369638554216863</v>
      </c>
      <c r="J43" s="7">
        <v>104.85716736724714</v>
      </c>
      <c r="K43" s="7">
        <v>103.87507229612493</v>
      </c>
      <c r="L43" s="9">
        <v>100.8014998550893</v>
      </c>
    </row>
    <row r="44" spans="1:12">
      <c r="A44" s="59">
        <v>41425</v>
      </c>
      <c r="B44" s="7">
        <v>100.65346293772784</v>
      </c>
      <c r="C44" s="7">
        <v>112.23431044974608</v>
      </c>
      <c r="D44" s="7">
        <v>103.09433819994911</v>
      </c>
      <c r="E44" s="7">
        <v>110.62293787541242</v>
      </c>
      <c r="F44" s="7">
        <v>107.99854084656417</v>
      </c>
      <c r="G44" s="7">
        <v>92.272500010086972</v>
      </c>
      <c r="H44" s="7">
        <v>100.50742845990584</v>
      </c>
      <c r="I44" s="7">
        <v>99.192289156626501</v>
      </c>
      <c r="J44" s="7">
        <v>104.75422492922708</v>
      </c>
      <c r="K44" s="7">
        <v>103.64372469635627</v>
      </c>
      <c r="L44" s="9">
        <v>101.88046482380479</v>
      </c>
    </row>
    <row r="45" spans="1:12">
      <c r="A45" s="59">
        <v>41455</v>
      </c>
      <c r="B45" s="7">
        <v>101.20893690602901</v>
      </c>
      <c r="C45" s="7">
        <v>115.86912152894314</v>
      </c>
      <c r="D45" s="7">
        <v>102.92468213050321</v>
      </c>
      <c r="E45" s="7">
        <v>110.15594596881081</v>
      </c>
      <c r="F45" s="7">
        <v>108.45424290948</v>
      </c>
      <c r="G45" s="7">
        <v>95.440277369781541</v>
      </c>
      <c r="H45" s="7">
        <v>100.76358224976214</v>
      </c>
      <c r="I45" s="7">
        <v>97.349397590361448</v>
      </c>
      <c r="J45" s="7">
        <v>105.56403877498499</v>
      </c>
      <c r="K45" s="7">
        <v>102.71833429728167</v>
      </c>
      <c r="L45" s="9">
        <v>102.35605874063803</v>
      </c>
    </row>
    <row r="46" spans="1:12">
      <c r="A46" s="59">
        <v>41486</v>
      </c>
      <c r="B46" s="7">
        <v>104.26552590722453</v>
      </c>
      <c r="C46" s="7">
        <v>120.39138944900303</v>
      </c>
      <c r="D46" s="7">
        <v>101.96329773697654</v>
      </c>
      <c r="E46" s="7">
        <v>110.29807394038521</v>
      </c>
      <c r="F46" s="7">
        <v>109.85219367499116</v>
      </c>
      <c r="G46" s="7">
        <v>101.71907517214962</v>
      </c>
      <c r="H46" s="7">
        <v>100.25859334975971</v>
      </c>
      <c r="I46" s="7">
        <v>96.370120481927714</v>
      </c>
      <c r="J46" s="7">
        <v>105.69443252981041</v>
      </c>
      <c r="K46" s="7">
        <v>103.64372469635627</v>
      </c>
      <c r="L46" s="9">
        <v>104.58728983654183</v>
      </c>
    </row>
    <row r="47" spans="1:12">
      <c r="A47" s="59">
        <v>41517</v>
      </c>
      <c r="B47" s="8">
        <v>104.8887743046093</v>
      </c>
      <c r="C47" s="8">
        <v>122.729349861053</v>
      </c>
      <c r="D47" s="8">
        <v>101.90674571382792</v>
      </c>
      <c r="E47" s="8">
        <v>110.35898592820281</v>
      </c>
      <c r="F47" s="8">
        <v>110.75695794357304</v>
      </c>
      <c r="G47" s="8">
        <v>111.28170368085605</v>
      </c>
      <c r="H47" s="8">
        <v>101.03437339903881</v>
      </c>
      <c r="I47" s="8">
        <v>96.493493975903618</v>
      </c>
      <c r="J47" s="8">
        <v>108.02779445826542</v>
      </c>
      <c r="K47" s="8">
        <v>102.25563909774436</v>
      </c>
      <c r="L47" s="9">
        <v>105.50516283526824</v>
      </c>
    </row>
    <row r="48" spans="1:12">
      <c r="A48" s="59">
        <v>41547</v>
      </c>
      <c r="B48" s="8">
        <v>104.44200862039251</v>
      </c>
      <c r="C48" s="8">
        <v>105.72713339407444</v>
      </c>
      <c r="D48" s="8">
        <v>102.61930120550063</v>
      </c>
      <c r="E48" s="8">
        <v>110.1694819661036</v>
      </c>
      <c r="F48" s="8">
        <v>112.31341661112798</v>
      </c>
      <c r="G48" s="8">
        <v>110.8168791764096</v>
      </c>
      <c r="H48" s="8">
        <v>102.0077578004928</v>
      </c>
      <c r="I48" s="8">
        <v>95.96915662650602</v>
      </c>
      <c r="J48" s="8">
        <v>108.29544479711761</v>
      </c>
      <c r="K48" s="8">
        <v>103.64372469635627</v>
      </c>
      <c r="L48" s="9">
        <v>104.7832436302609</v>
      </c>
    </row>
    <row r="49" spans="1:12">
      <c r="A49" s="59">
        <v>41578</v>
      </c>
      <c r="B49" s="8">
        <v>102.23591578912576</v>
      </c>
      <c r="C49" s="8">
        <v>109.60879784972175</v>
      </c>
      <c r="D49" s="8">
        <v>103.67116883606511</v>
      </c>
      <c r="E49" s="8">
        <v>109.9461380107724</v>
      </c>
      <c r="F49" s="8">
        <v>112.92826976598919</v>
      </c>
      <c r="G49" s="8">
        <v>110.84613313694429</v>
      </c>
      <c r="H49" s="8">
        <v>99.973164841062669</v>
      </c>
      <c r="I49" s="8">
        <v>97.781204819277107</v>
      </c>
      <c r="J49" s="8">
        <v>104.76108775842842</v>
      </c>
      <c r="K49" s="8">
        <v>105.0318102949682</v>
      </c>
      <c r="L49" s="9">
        <v>103.97970489747814</v>
      </c>
    </row>
    <row r="50" spans="1:12">
      <c r="A50" s="59">
        <v>41608</v>
      </c>
      <c r="B50" s="8">
        <v>101.16211751438806</v>
      </c>
      <c r="C50" s="8">
        <v>90.600297717864493</v>
      </c>
      <c r="D50" s="8">
        <v>103.54675438513813</v>
      </c>
      <c r="E50" s="8">
        <v>108.78204224359155</v>
      </c>
      <c r="F50" s="8">
        <v>114.33445705564782</v>
      </c>
      <c r="G50" s="8">
        <v>113.65132195899956</v>
      </c>
      <c r="H50" s="8">
        <v>98.406967383084094</v>
      </c>
      <c r="I50" s="8">
        <v>98.004819277108439</v>
      </c>
      <c r="J50" s="8">
        <v>106.20914471991078</v>
      </c>
      <c r="K50" s="8">
        <v>105.49450549450549</v>
      </c>
      <c r="L50" s="9">
        <v>102.73304312536924</v>
      </c>
    </row>
    <row r="51" spans="1:12">
      <c r="A51" s="59">
        <v>41639</v>
      </c>
      <c r="B51" s="8">
        <v>103.65431115743101</v>
      </c>
      <c r="C51" s="8">
        <v>100.94894206860309</v>
      </c>
      <c r="D51" s="8">
        <v>103.45627114810033</v>
      </c>
      <c r="E51" s="8">
        <v>109.24903415019317</v>
      </c>
      <c r="F51" s="8">
        <v>114.52654721618784</v>
      </c>
      <c r="G51" s="8">
        <v>110.47016829225355</v>
      </c>
      <c r="H51" s="8">
        <v>100.52206581932619</v>
      </c>
      <c r="I51" s="8">
        <v>97.565301204819278</v>
      </c>
      <c r="J51" s="8">
        <v>107.39641417174231</v>
      </c>
      <c r="K51" s="8">
        <v>105.26315789473684</v>
      </c>
      <c r="L51" s="9">
        <v>104.39844936129474</v>
      </c>
    </row>
    <row r="52" spans="1:12">
      <c r="A52" s="59">
        <v>41670</v>
      </c>
      <c r="B52" s="8">
        <v>104.10082900441842</v>
      </c>
      <c r="C52" s="8">
        <v>87.989657913754016</v>
      </c>
      <c r="D52" s="8">
        <v>104.79089889440795</v>
      </c>
      <c r="E52" s="8">
        <v>110.37928992414201</v>
      </c>
      <c r="F52" s="8">
        <v>116.13339953468258</v>
      </c>
      <c r="G52" s="8">
        <v>113.4393585976087</v>
      </c>
      <c r="H52" s="8">
        <v>104.52538362079481</v>
      </c>
      <c r="I52" s="8">
        <v>98.644819277108439</v>
      </c>
      <c r="J52" s="8">
        <v>109.91507248863344</v>
      </c>
      <c r="K52" s="8">
        <v>105.72585309427414</v>
      </c>
      <c r="L52" s="9">
        <v>104.72331532684927</v>
      </c>
    </row>
    <row r="53" spans="1:12">
      <c r="A53" s="59">
        <v>41698</v>
      </c>
      <c r="B53" s="8">
        <v>107.00514768636278</v>
      </c>
      <c r="C53" s="8">
        <v>86.457522158181689</v>
      </c>
      <c r="D53" s="8">
        <v>106.52139080275597</v>
      </c>
      <c r="E53" s="8">
        <v>111.68551366289726</v>
      </c>
      <c r="F53" s="8">
        <v>116.44244989722426</v>
      </c>
      <c r="G53" s="8">
        <v>107.02470351718522</v>
      </c>
      <c r="H53" s="8">
        <v>104.59857041789661</v>
      </c>
      <c r="I53" s="8">
        <v>98.575421686746992</v>
      </c>
      <c r="J53" s="8">
        <v>110.76606330959939</v>
      </c>
      <c r="K53" s="8">
        <v>106.18854829381145</v>
      </c>
      <c r="L53" s="9">
        <v>106.04903652153079</v>
      </c>
    </row>
    <row r="54" spans="1:12">
      <c r="A54" s="59">
        <v>41729</v>
      </c>
      <c r="B54" s="8">
        <v>108.56691833829809</v>
      </c>
      <c r="C54" s="8">
        <v>118.06025460532484</v>
      </c>
      <c r="D54" s="8">
        <v>106.56663242127487</v>
      </c>
      <c r="E54" s="8">
        <v>111.06962578607484</v>
      </c>
      <c r="F54" s="8">
        <v>117.26256715222546</v>
      </c>
      <c r="G54" s="8">
        <v>88.540794160394881</v>
      </c>
      <c r="H54" s="8">
        <v>106.55997658022493</v>
      </c>
      <c r="I54" s="8">
        <v>98.544578313253012</v>
      </c>
      <c r="J54" s="8">
        <v>111.4866603757399</v>
      </c>
      <c r="K54" s="8">
        <v>107.11393869288607</v>
      </c>
      <c r="L54" s="9">
        <v>107.41523039099771</v>
      </c>
    </row>
    <row r="55" spans="1:12">
      <c r="A55" s="59">
        <v>41759</v>
      </c>
      <c r="B55" s="8">
        <v>111.01672799204124</v>
      </c>
      <c r="C55" s="8">
        <v>118.12327340767594</v>
      </c>
      <c r="D55" s="8">
        <v>107.66374167035826</v>
      </c>
      <c r="E55" s="8">
        <v>112.19988156002368</v>
      </c>
      <c r="F55" s="8">
        <v>111.46886040362658</v>
      </c>
      <c r="G55" s="8">
        <v>127.03691893883187</v>
      </c>
      <c r="H55" s="8">
        <v>106.30382279036861</v>
      </c>
      <c r="I55" s="8">
        <v>97.812048192771087</v>
      </c>
      <c r="J55" s="8">
        <v>113.09942523805439</v>
      </c>
      <c r="K55" s="8">
        <v>107.57663389242336</v>
      </c>
      <c r="L55" s="9">
        <v>111.12823241628007</v>
      </c>
    </row>
    <row r="56" spans="1:12">
      <c r="A56" s="59">
        <v>41790</v>
      </c>
      <c r="B56" s="8">
        <v>111.97912992592782</v>
      </c>
      <c r="C56" s="8">
        <v>119.46041549167398</v>
      </c>
      <c r="D56" s="8">
        <v>108.74954051481191</v>
      </c>
      <c r="E56" s="8">
        <v>112.07128958574208</v>
      </c>
      <c r="F56" s="8">
        <v>105.81063076521392</v>
      </c>
      <c r="G56" s="8">
        <v>111.66885596688998</v>
      </c>
      <c r="H56" s="8">
        <v>105.03769120050742</v>
      </c>
      <c r="I56" s="8">
        <v>97.688674698795182</v>
      </c>
      <c r="J56" s="8">
        <v>112.92785450802093</v>
      </c>
      <c r="K56" s="8">
        <v>108.50202429149797</v>
      </c>
      <c r="L56" s="9">
        <v>110.7894472099032</v>
      </c>
    </row>
    <row r="57" spans="1:12">
      <c r="A57" s="59">
        <v>41820</v>
      </c>
      <c r="B57" s="8">
        <v>114.34658549082498</v>
      </c>
      <c r="C57" s="8">
        <v>162.87228514599201</v>
      </c>
      <c r="D57" s="8">
        <v>108.54595323147686</v>
      </c>
      <c r="E57" s="8">
        <v>113.60762527847494</v>
      </c>
      <c r="F57" s="8">
        <v>100.09278835611677</v>
      </c>
      <c r="G57" s="8">
        <v>117.06665184766213</v>
      </c>
      <c r="H57" s="8">
        <v>106.03303164109195</v>
      </c>
      <c r="I57" s="8">
        <v>97.434216867469885</v>
      </c>
      <c r="J57" s="8">
        <v>115.6661233593549</v>
      </c>
      <c r="K57" s="8">
        <v>108.50202429149797</v>
      </c>
      <c r="L57" s="9">
        <v>114.36824130166946</v>
      </c>
    </row>
    <row r="58" spans="1:12">
      <c r="A58" s="59">
        <v>41851</v>
      </c>
      <c r="B58" s="8">
        <v>114.9619671100009</v>
      </c>
      <c r="C58" s="8">
        <v>145.95621591788802</v>
      </c>
      <c r="D58" s="8">
        <v>109.86927057315475</v>
      </c>
      <c r="E58" s="8">
        <v>115.08981698203661</v>
      </c>
      <c r="F58" s="8">
        <v>101.6383071698238</v>
      </c>
      <c r="G58" s="8">
        <v>113.13699312850933</v>
      </c>
      <c r="H58" s="8">
        <v>106.17208655558537</v>
      </c>
      <c r="I58" s="8">
        <v>95.676144578313256</v>
      </c>
      <c r="J58" s="8">
        <v>115.14454834005319</v>
      </c>
      <c r="K58" s="8">
        <v>109.42741469057259</v>
      </c>
      <c r="L58" s="9">
        <v>113.94875320533701</v>
      </c>
    </row>
    <row r="59" spans="1:12">
      <c r="A59" s="59">
        <v>41882</v>
      </c>
      <c r="B59" s="8">
        <v>112.70198452803926</v>
      </c>
      <c r="C59" s="8">
        <v>133.93041248845859</v>
      </c>
      <c r="D59" s="8">
        <v>110.85327577594089</v>
      </c>
      <c r="E59" s="8">
        <v>116.47725670454867</v>
      </c>
      <c r="F59" s="8">
        <v>103.24773975575646</v>
      </c>
      <c r="G59" s="8">
        <v>118.4572283756544</v>
      </c>
      <c r="H59" s="8">
        <v>106.19404259471591</v>
      </c>
      <c r="I59" s="8">
        <v>95.714698795180723</v>
      </c>
      <c r="J59" s="8">
        <v>115.43964999571074</v>
      </c>
      <c r="K59" s="8">
        <v>108.96471949103528</v>
      </c>
      <c r="L59" s="9">
        <v>112.649693620474</v>
      </c>
    </row>
    <row r="60" spans="1:12">
      <c r="A60" s="59">
        <v>41912</v>
      </c>
      <c r="B60" s="8">
        <v>111.71218897577621</v>
      </c>
      <c r="C60" s="8">
        <v>127.24092235317558</v>
      </c>
      <c r="D60" s="8">
        <v>111.66762490928113</v>
      </c>
      <c r="E60" s="8">
        <v>117.79701644059671</v>
      </c>
      <c r="F60" s="8">
        <v>104.05548897331489</v>
      </c>
      <c r="G60" s="8">
        <v>121.02105602478383</v>
      </c>
      <c r="H60" s="8">
        <v>107.24793247298187</v>
      </c>
      <c r="I60" s="8">
        <v>96.069397590361447</v>
      </c>
      <c r="J60" s="8">
        <v>117.27202539246805</v>
      </c>
      <c r="K60" s="8">
        <v>111.97223828802777</v>
      </c>
      <c r="L60" s="9">
        <v>112.65244080628781</v>
      </c>
    </row>
    <row r="61" spans="1:12">
      <c r="A61" s="59">
        <v>41943</v>
      </c>
      <c r="B61" s="8">
        <v>109.65255798155519</v>
      </c>
      <c r="C61" s="8">
        <v>136.33594199193206</v>
      </c>
      <c r="D61" s="8">
        <v>113.80529138429927</v>
      </c>
      <c r="E61" s="8">
        <v>117.81732043653591</v>
      </c>
      <c r="F61" s="8">
        <v>105.40219724283004</v>
      </c>
      <c r="G61" s="8">
        <v>127.45795663313068</v>
      </c>
      <c r="H61" s="8">
        <v>107.71632797443341</v>
      </c>
      <c r="I61" s="8">
        <v>97.017831325301202</v>
      </c>
      <c r="J61" s="8">
        <v>113.6759028909668</v>
      </c>
      <c r="K61" s="8">
        <v>112.43493348756506</v>
      </c>
      <c r="L61" s="9">
        <v>112.61432754397825</v>
      </c>
    </row>
    <row r="62" spans="1:12">
      <c r="A62" s="59">
        <v>41973</v>
      </c>
      <c r="B62" s="8">
        <v>107.30169835709974</v>
      </c>
      <c r="C62" s="8">
        <v>124.76713077881028</v>
      </c>
      <c r="D62" s="8">
        <v>114.94764225190156</v>
      </c>
      <c r="E62" s="8">
        <v>118.26400834719833</v>
      </c>
      <c r="F62" s="8">
        <v>106.10061262156991</v>
      </c>
      <c r="G62" s="8">
        <v>124.7110709943704</v>
      </c>
      <c r="H62" s="8">
        <v>108.13349271791368</v>
      </c>
      <c r="I62" s="8">
        <v>96.724819277108438</v>
      </c>
      <c r="J62" s="8">
        <v>114.00531869263104</v>
      </c>
      <c r="K62" s="8">
        <v>112.89762868710237</v>
      </c>
      <c r="L62" s="9">
        <v>110.89992093806561</v>
      </c>
    </row>
    <row r="63" spans="1:12">
      <c r="A63" s="59">
        <v>42004</v>
      </c>
      <c r="B63" s="8">
        <v>100.79338595880574</v>
      </c>
      <c r="C63" s="8">
        <v>118.19610805132346</v>
      </c>
      <c r="D63" s="8">
        <v>114.6535717315287</v>
      </c>
      <c r="E63" s="8">
        <v>117.6413524717295</v>
      </c>
      <c r="F63" s="8">
        <v>106.40148858291072</v>
      </c>
      <c r="G63" s="8">
        <v>123.41462859073019</v>
      </c>
      <c r="H63" s="8">
        <v>107.67973457588251</v>
      </c>
      <c r="I63" s="8">
        <v>96.732530120481925</v>
      </c>
      <c r="J63" s="8">
        <v>115.5769065797375</v>
      </c>
      <c r="K63" s="8">
        <v>113.36032388663968</v>
      </c>
      <c r="L63" s="9">
        <v>107.18068206287836</v>
      </c>
    </row>
    <row r="64" spans="1:12">
      <c r="A64" s="59">
        <v>42035</v>
      </c>
      <c r="B64" s="8">
        <v>92.778915947040275</v>
      </c>
      <c r="C64" s="8">
        <v>77.625033245804914</v>
      </c>
      <c r="D64" s="8">
        <v>112.5837676842889</v>
      </c>
      <c r="E64" s="8">
        <v>119.69205606158879</v>
      </c>
      <c r="F64" s="8">
        <v>107.4295570913838</v>
      </c>
      <c r="G64" s="8">
        <v>117.01936890344224</v>
      </c>
      <c r="H64" s="8">
        <v>109.36303090922398</v>
      </c>
      <c r="I64" s="8">
        <v>98.351807228915661</v>
      </c>
      <c r="J64" s="8">
        <v>116.52397700952217</v>
      </c>
      <c r="K64" s="8">
        <v>112.20358588779641</v>
      </c>
      <c r="L64" s="9">
        <v>100.67015148549649</v>
      </c>
    </row>
    <row r="65" spans="1:12">
      <c r="A65" s="59">
        <v>42063</v>
      </c>
      <c r="B65" s="8">
        <v>84.82382602180644</v>
      </c>
      <c r="C65" s="8">
        <v>72.789297643170556</v>
      </c>
      <c r="D65" s="8">
        <v>107.69767288424744</v>
      </c>
      <c r="E65" s="8">
        <v>120.63957587208482</v>
      </c>
      <c r="F65" s="8">
        <v>106.9993227091619</v>
      </c>
      <c r="G65" s="8">
        <v>120.83100793482477</v>
      </c>
      <c r="H65" s="8">
        <v>107.41626210631603</v>
      </c>
      <c r="I65" s="8">
        <v>98.521445783132535</v>
      </c>
      <c r="J65" s="8">
        <v>115.4327871665094</v>
      </c>
      <c r="K65" s="8">
        <v>112.66628108733372</v>
      </c>
      <c r="L65" s="9">
        <v>96.160197972599335</v>
      </c>
    </row>
    <row r="66" spans="1:12">
      <c r="A66" s="59">
        <v>42094</v>
      </c>
      <c r="B66" s="8">
        <v>78.241746513541756</v>
      </c>
      <c r="C66" s="8">
        <v>108.03566235532634</v>
      </c>
      <c r="D66" s="8">
        <v>107.76553531202579</v>
      </c>
      <c r="E66" s="8">
        <v>120.80200783959843</v>
      </c>
      <c r="F66" s="8">
        <v>106.64309270237386</v>
      </c>
      <c r="G66" s="8">
        <v>123.42029012779986</v>
      </c>
      <c r="H66" s="8">
        <v>105.94520748456978</v>
      </c>
      <c r="I66" s="8">
        <v>98.667951807228917</v>
      </c>
      <c r="J66" s="8">
        <v>116.53770266792485</v>
      </c>
      <c r="K66" s="8">
        <v>111.27819548872181</v>
      </c>
      <c r="L66" s="9">
        <v>94.279091487674009</v>
      </c>
    </row>
    <row r="67" spans="1:12">
      <c r="A67" s="59">
        <v>42124</v>
      </c>
      <c r="B67" s="8">
        <v>76.03658505940659</v>
      </c>
      <c r="C67" s="8">
        <v>103.85207849172531</v>
      </c>
      <c r="D67" s="8">
        <v>103.30923588791389</v>
      </c>
      <c r="E67" s="8">
        <v>120.48391190321762</v>
      </c>
      <c r="F67" s="8">
        <v>105.6093812921422</v>
      </c>
      <c r="G67" s="8">
        <v>120.65396750789537</v>
      </c>
      <c r="H67" s="8">
        <v>101.86138420628919</v>
      </c>
      <c r="I67" s="8">
        <v>97.935421686746992</v>
      </c>
      <c r="J67" s="8">
        <v>117.28575105087072</v>
      </c>
      <c r="K67" s="8">
        <v>110.58415268941584</v>
      </c>
      <c r="L67" s="9">
        <v>92.114446212179359</v>
      </c>
    </row>
    <row r="68" spans="1:12">
      <c r="A68" s="59">
        <v>42155</v>
      </c>
      <c r="B68" s="8">
        <v>74.833453648778288</v>
      </c>
      <c r="C68" s="8">
        <v>132.10024400106869</v>
      </c>
      <c r="D68" s="8">
        <v>102.07640178327379</v>
      </c>
      <c r="E68" s="8">
        <v>121.81043963791207</v>
      </c>
      <c r="F68" s="8">
        <v>104.55787924040675</v>
      </c>
      <c r="G68" s="8">
        <v>116.71778473034684</v>
      </c>
      <c r="H68" s="8">
        <v>101.72964797150594</v>
      </c>
      <c r="I68" s="8">
        <v>98.020240963855429</v>
      </c>
      <c r="J68" s="8">
        <v>116.70927339795831</v>
      </c>
      <c r="K68" s="8">
        <v>109.89010989010988</v>
      </c>
      <c r="L68" s="9">
        <v>92.360477738820066</v>
      </c>
    </row>
    <row r="69" spans="1:12">
      <c r="A69" s="59">
        <v>42185</v>
      </c>
      <c r="B69" s="8">
        <v>74.562065270721959</v>
      </c>
      <c r="C69" s="8">
        <v>142.78861348470497</v>
      </c>
      <c r="D69" s="8">
        <v>101.73708964438202</v>
      </c>
      <c r="E69" s="8">
        <v>122.5075434984913</v>
      </c>
      <c r="F69" s="8">
        <v>104.23947325538671</v>
      </c>
      <c r="G69" s="8">
        <v>118.82278950965753</v>
      </c>
      <c r="H69" s="8">
        <v>100.27323070918007</v>
      </c>
      <c r="I69" s="8">
        <v>96.747951807228915</v>
      </c>
      <c r="J69" s="8">
        <v>117.87595436218581</v>
      </c>
      <c r="K69" s="8">
        <v>108.96471949103528</v>
      </c>
      <c r="L69" s="9">
        <v>92.628039250368431</v>
      </c>
    </row>
    <row r="70" spans="1:12">
      <c r="A70" s="59">
        <v>42216</v>
      </c>
      <c r="B70" s="8">
        <v>71.448913326068066</v>
      </c>
      <c r="C70" s="8">
        <v>142.08564617240768</v>
      </c>
      <c r="D70" s="8">
        <v>100.80963646474453</v>
      </c>
      <c r="E70" s="8">
        <v>121.28930374213925</v>
      </c>
      <c r="F70" s="8">
        <v>103.10402389343396</v>
      </c>
      <c r="G70" s="8">
        <v>117.31817075202403</v>
      </c>
      <c r="H70" s="8">
        <v>99.380351784538064</v>
      </c>
      <c r="I70" s="8">
        <v>96.339277108433734</v>
      </c>
      <c r="J70" s="8">
        <v>116.49652569271682</v>
      </c>
      <c r="K70" s="8">
        <v>108.27067669172932</v>
      </c>
      <c r="L70" s="9">
        <v>90.562636261116211</v>
      </c>
    </row>
    <row r="71" spans="1:12">
      <c r="A71" s="59">
        <v>42247</v>
      </c>
      <c r="B71" s="8">
        <v>69.16681478134241</v>
      </c>
      <c r="C71" s="8">
        <v>116.74647638575682</v>
      </c>
      <c r="D71" s="8">
        <v>98.400520278612973</v>
      </c>
      <c r="E71" s="8">
        <v>120.70725585854883</v>
      </c>
      <c r="F71" s="8">
        <v>102.53619531094851</v>
      </c>
      <c r="G71" s="8">
        <v>120.54579320898563</v>
      </c>
      <c r="H71" s="8">
        <v>99.226659510624287</v>
      </c>
      <c r="I71" s="8">
        <v>96.562891566265066</v>
      </c>
      <c r="J71" s="8">
        <v>117.72497211975637</v>
      </c>
      <c r="K71" s="8">
        <v>107.34528629265472</v>
      </c>
      <c r="L71" s="9">
        <v>88.083522011389221</v>
      </c>
    </row>
    <row r="72" spans="1:12">
      <c r="A72" s="59">
        <v>42277</v>
      </c>
      <c r="B72" s="8">
        <v>68.826046899273393</v>
      </c>
      <c r="C72" s="8">
        <v>114.51035572552352</v>
      </c>
      <c r="D72" s="8">
        <v>94.690707560062961</v>
      </c>
      <c r="E72" s="8">
        <v>120.37562392487521</v>
      </c>
      <c r="F72" s="8">
        <v>102.56758940868794</v>
      </c>
      <c r="G72" s="8">
        <v>125.86321633823715</v>
      </c>
      <c r="H72" s="8">
        <v>97.865385084530757</v>
      </c>
      <c r="I72" s="8">
        <v>96.084819277108437</v>
      </c>
      <c r="J72" s="8">
        <v>118.02693660461526</v>
      </c>
      <c r="K72" s="8">
        <v>108.96471949103528</v>
      </c>
      <c r="L72" s="9">
        <v>88.003791848670673</v>
      </c>
    </row>
    <row r="73" spans="1:12">
      <c r="A73" s="59">
        <v>42308</v>
      </c>
      <c r="B73" s="8">
        <v>67.212584752156843</v>
      </c>
      <c r="C73" s="8">
        <v>103.46550844123468</v>
      </c>
      <c r="D73" s="8">
        <v>92.406005824858383</v>
      </c>
      <c r="E73" s="8">
        <v>123.15727136854572</v>
      </c>
      <c r="F73" s="8">
        <v>102.35638384756723</v>
      </c>
      <c r="G73" s="8">
        <v>127.82326133098127</v>
      </c>
      <c r="H73" s="8">
        <v>98.158132272937962</v>
      </c>
      <c r="I73" s="8">
        <v>96.940722891566267</v>
      </c>
      <c r="J73" s="8">
        <v>114.67787595436218</v>
      </c>
      <c r="K73" s="8">
        <v>108.50202429149797</v>
      </c>
      <c r="L73" s="9">
        <v>86.594540579899245</v>
      </c>
    </row>
    <row r="74" spans="1:12">
      <c r="A74" s="59">
        <v>42338</v>
      </c>
      <c r="B74" s="8">
        <v>65.313676607195319</v>
      </c>
      <c r="C74" s="8">
        <v>84.238206387903332</v>
      </c>
      <c r="D74" s="8">
        <v>91.286275766515544</v>
      </c>
      <c r="E74" s="8">
        <v>122.13530357293928</v>
      </c>
      <c r="F74" s="8">
        <v>102.72645048547214</v>
      </c>
      <c r="G74" s="8">
        <v>126.83968759951711</v>
      </c>
      <c r="H74" s="8">
        <v>95.003781317850255</v>
      </c>
      <c r="I74" s="8">
        <v>96.647710843373488</v>
      </c>
      <c r="J74" s="8">
        <v>115.8651454061937</v>
      </c>
      <c r="K74" s="8">
        <v>107.57663389242336</v>
      </c>
      <c r="L74" s="9">
        <v>84.293802200362563</v>
      </c>
    </row>
    <row r="75" spans="1:12">
      <c r="A75" s="59">
        <v>42369</v>
      </c>
      <c r="B75" s="8">
        <v>62.728799357342687</v>
      </c>
      <c r="C75" s="8">
        <v>100.31048609488923</v>
      </c>
      <c r="D75" s="8">
        <v>89.781991950762034</v>
      </c>
      <c r="E75" s="8">
        <v>120.15227996954401</v>
      </c>
      <c r="F75" s="8">
        <v>103.23403741689161</v>
      </c>
      <c r="G75" s="8">
        <v>124.09786969647627</v>
      </c>
      <c r="H75" s="8">
        <v>94.608572613500527</v>
      </c>
      <c r="I75" s="8">
        <v>96.586024096385543</v>
      </c>
      <c r="J75" s="8">
        <v>116.73672471476367</v>
      </c>
      <c r="K75" s="8">
        <v>107.57663389242336</v>
      </c>
      <c r="L75" s="9">
        <v>83.339589944989214</v>
      </c>
    </row>
    <row r="76" spans="1:12">
      <c r="A76" s="59">
        <v>42400</v>
      </c>
      <c r="B76" s="8">
        <v>60.877828398263013</v>
      </c>
      <c r="C76" s="8">
        <v>71.570757407586129</v>
      </c>
      <c r="D76" s="8">
        <v>88.741434724827286</v>
      </c>
      <c r="E76" s="8">
        <v>121.71568765686247</v>
      </c>
      <c r="F76" s="8">
        <v>102.76225367541018</v>
      </c>
      <c r="G76" s="8">
        <v>126.40311070080996</v>
      </c>
      <c r="H76" s="8">
        <v>95.223341709155662</v>
      </c>
      <c r="I76" s="8">
        <v>98.344096385542173</v>
      </c>
      <c r="J76" s="8">
        <v>116.33868062108604</v>
      </c>
      <c r="K76" s="8">
        <v>106.65124349334876</v>
      </c>
      <c r="L76" s="9">
        <v>81.09615216323779</v>
      </c>
    </row>
    <row r="77" spans="1:12">
      <c r="A77" s="59">
        <v>42429</v>
      </c>
      <c r="B77" s="8">
        <v>57.783610642074201</v>
      </c>
      <c r="C77" s="8">
        <v>82.149653432983598</v>
      </c>
      <c r="D77" s="8">
        <v>86.162662469249838</v>
      </c>
      <c r="E77" s="8">
        <v>123.28586334282733</v>
      </c>
      <c r="F77" s="8">
        <v>102.51161227494529</v>
      </c>
      <c r="G77" s="8">
        <v>131.43783891976886</v>
      </c>
      <c r="H77" s="8">
        <v>93.979166158425016</v>
      </c>
      <c r="I77" s="8">
        <v>98.452048192771088</v>
      </c>
      <c r="J77" s="8">
        <v>114.57493351634211</v>
      </c>
      <c r="K77" s="8">
        <v>106.65124349334876</v>
      </c>
      <c r="L77" s="9">
        <v>80.045135039859332</v>
      </c>
    </row>
    <row r="78" spans="1:12">
      <c r="A78" s="59">
        <v>42460</v>
      </c>
      <c r="B78" s="8">
        <v>58.30069627347256</v>
      </c>
      <c r="C78" s="8">
        <v>105.65040626659284</v>
      </c>
      <c r="D78" s="8">
        <v>82.826093103480773</v>
      </c>
      <c r="E78" s="8">
        <v>122.20298355940329</v>
      </c>
      <c r="F78" s="8">
        <v>101.6970593379899</v>
      </c>
      <c r="G78" s="8">
        <v>134.46756235881696</v>
      </c>
      <c r="H78" s="8">
        <v>91.915298480154178</v>
      </c>
      <c r="I78" s="8">
        <v>98.729638554216862</v>
      </c>
      <c r="J78" s="8">
        <v>113.78570815818821</v>
      </c>
      <c r="K78" s="8">
        <v>106.18854829381145</v>
      </c>
      <c r="L78" s="9">
        <v>81.092303090140391</v>
      </c>
    </row>
    <row r="79" spans="1:12">
      <c r="A79" s="59">
        <v>42490</v>
      </c>
      <c r="B79" s="8">
        <v>57.418436627643722</v>
      </c>
      <c r="C79" s="8">
        <v>101.05122391069575</v>
      </c>
      <c r="D79" s="8">
        <v>79.500834142341446</v>
      </c>
      <c r="E79" s="8">
        <v>121.95933560813287</v>
      </c>
      <c r="F79" s="8">
        <v>100.96040586164911</v>
      </c>
      <c r="G79" s="8">
        <v>133.12639457802206</v>
      </c>
      <c r="H79" s="8">
        <v>89.536727574345591</v>
      </c>
      <c r="I79" s="8">
        <v>98.027951807228916</v>
      </c>
      <c r="J79" s="8">
        <v>114.73277858797289</v>
      </c>
      <c r="K79" s="8">
        <v>105.49450549450549</v>
      </c>
      <c r="L79" s="9">
        <v>79.859083656381117</v>
      </c>
    </row>
    <row r="80" spans="1:12">
      <c r="A80" s="59">
        <v>42521</v>
      </c>
      <c r="B80" s="8">
        <v>58.313105674420328</v>
      </c>
      <c r="C80" s="8">
        <v>112.92544733822413</v>
      </c>
      <c r="D80" s="8">
        <v>78.290620846960806</v>
      </c>
      <c r="E80" s="8">
        <v>121.16071176785765</v>
      </c>
      <c r="F80" s="8">
        <v>100.40111161448917</v>
      </c>
      <c r="G80" s="8">
        <v>134.86387020275694</v>
      </c>
      <c r="H80" s="8">
        <v>89.273255104779096</v>
      </c>
      <c r="I80" s="8">
        <v>98.051084337349394</v>
      </c>
      <c r="J80" s="8">
        <v>115.52200394612679</v>
      </c>
      <c r="K80" s="8">
        <v>105.0318102949682</v>
      </c>
      <c r="L80" s="9">
        <v>80.778804951936053</v>
      </c>
    </row>
    <row r="81" spans="1:12">
      <c r="A81" s="59">
        <v>42551</v>
      </c>
      <c r="B81" s="8">
        <v>59.194227060346485</v>
      </c>
      <c r="C81" s="8">
        <v>139.83164318962133</v>
      </c>
      <c r="D81" s="8">
        <v>78.075723158996013</v>
      </c>
      <c r="E81" s="8">
        <v>119.26567214686557</v>
      </c>
      <c r="F81" s="8">
        <v>99.61736693863493</v>
      </c>
      <c r="G81" s="8">
        <v>138.09149418415188</v>
      </c>
      <c r="H81" s="8">
        <v>87.860749920714298</v>
      </c>
      <c r="I81" s="8">
        <v>96.740240963855427</v>
      </c>
      <c r="J81" s="8">
        <v>115.40533584970404</v>
      </c>
      <c r="K81" s="8">
        <v>103.41237709658762</v>
      </c>
      <c r="L81" s="9">
        <v>82.228375058232629</v>
      </c>
    </row>
    <row r="82" spans="1:12">
      <c r="A82" s="59">
        <v>42582</v>
      </c>
      <c r="B82" s="8">
        <v>59.809371902215524</v>
      </c>
      <c r="C82" s="8">
        <v>112.85739527574793</v>
      </c>
      <c r="D82" s="8">
        <v>78.087033563625738</v>
      </c>
      <c r="E82" s="8">
        <v>117.84439243112152</v>
      </c>
      <c r="F82" s="8">
        <v>98.810629004331759</v>
      </c>
      <c r="G82" s="8">
        <v>139.01431982622626</v>
      </c>
      <c r="H82" s="8">
        <v>88.512112414920352</v>
      </c>
      <c r="I82" s="8">
        <v>97.950843373493981</v>
      </c>
      <c r="J82" s="8">
        <v>113.89551342540963</v>
      </c>
      <c r="K82" s="8">
        <v>103.18102949681897</v>
      </c>
      <c r="L82" s="9">
        <v>81.287498042239577</v>
      </c>
    </row>
    <row r="83" spans="1:12">
      <c r="A83" s="59">
        <v>42613</v>
      </c>
      <c r="B83" s="8">
        <v>61.78120227207225</v>
      </c>
      <c r="C83" s="8">
        <v>127.23953122519087</v>
      </c>
      <c r="D83" s="8">
        <v>76.910751482134273</v>
      </c>
      <c r="E83" s="8">
        <v>118.06096838780633</v>
      </c>
      <c r="F83" s="8">
        <v>97.943867553236458</v>
      </c>
      <c r="G83" s="8">
        <v>143.67149069717127</v>
      </c>
      <c r="H83" s="8">
        <v>88.277914664194583</v>
      </c>
      <c r="I83" s="8">
        <v>98.860722891566269</v>
      </c>
      <c r="J83" s="8">
        <v>115.72788882216693</v>
      </c>
      <c r="K83" s="8">
        <v>102.48698669751302</v>
      </c>
      <c r="L83" s="9">
        <v>83.108617268367809</v>
      </c>
    </row>
    <row r="84" spans="1:12">
      <c r="A84" s="59">
        <v>42643</v>
      </c>
      <c r="B84" s="8">
        <v>62.661673410270289</v>
      </c>
      <c r="C84" s="8">
        <v>107.20826741876967</v>
      </c>
      <c r="D84" s="8">
        <v>77.759031829363693</v>
      </c>
      <c r="E84" s="8">
        <v>117.36386452722709</v>
      </c>
      <c r="F84" s="8">
        <v>97.466211812444314</v>
      </c>
      <c r="G84" s="8">
        <v>135.09669838257119</v>
      </c>
      <c r="H84" s="8">
        <v>88.116903710570611</v>
      </c>
      <c r="I84" s="8">
        <v>99.863132530120481</v>
      </c>
      <c r="J84" s="8">
        <v>114.61611049155015</v>
      </c>
      <c r="K84" s="8">
        <v>105.0318102949682</v>
      </c>
      <c r="L84" s="9">
        <v>82.518470750000375</v>
      </c>
    </row>
    <row r="85" spans="1:12">
      <c r="A85" s="59">
        <v>42674</v>
      </c>
      <c r="B85" s="8">
        <v>64.694271104918741</v>
      </c>
      <c r="C85" s="8">
        <v>101.50737133190401</v>
      </c>
      <c r="D85" s="8">
        <v>77.815583852512319</v>
      </c>
      <c r="E85" s="8">
        <v>117.18789656242069</v>
      </c>
      <c r="F85" s="8">
        <v>97.531851050851998</v>
      </c>
      <c r="G85" s="8">
        <v>138.97370600547598</v>
      </c>
      <c r="H85" s="8">
        <v>88.072991632309538</v>
      </c>
      <c r="I85" s="8">
        <v>100.81156626506024</v>
      </c>
      <c r="J85" s="8">
        <v>113.56609762374539</v>
      </c>
      <c r="K85" s="8">
        <v>105.49450549450549</v>
      </c>
      <c r="L85" s="9">
        <v>83.614318378036614</v>
      </c>
    </row>
    <row r="86" spans="1:12">
      <c r="A86" s="59">
        <v>42704</v>
      </c>
      <c r="B86" s="8">
        <v>64.909434432373075</v>
      </c>
      <c r="C86" s="8">
        <v>97.937142724919894</v>
      </c>
      <c r="D86" s="8">
        <v>78.890072292336257</v>
      </c>
      <c r="E86" s="8">
        <v>115.54327289134542</v>
      </c>
      <c r="F86" s="8">
        <v>97.316006407975777</v>
      </c>
      <c r="G86" s="8">
        <v>132.02302861129331</v>
      </c>
      <c r="H86" s="8">
        <v>87.765607084481957</v>
      </c>
      <c r="I86" s="8">
        <v>99.685783132530119</v>
      </c>
      <c r="J86" s="8">
        <v>115.85828257699237</v>
      </c>
      <c r="K86" s="8">
        <v>106.18854829381145</v>
      </c>
      <c r="L86" s="9">
        <v>83.266266463485309</v>
      </c>
    </row>
    <row r="87" spans="1:12">
      <c r="A87" s="59">
        <v>42735</v>
      </c>
      <c r="B87" s="8">
        <v>69.252976525410958</v>
      </c>
      <c r="C87" s="8">
        <v>107.03470384103227</v>
      </c>
      <c r="D87" s="8">
        <v>79.930629518271019</v>
      </c>
      <c r="E87" s="8">
        <v>114.18290516341897</v>
      </c>
      <c r="F87" s="8">
        <v>97.510465962669301</v>
      </c>
      <c r="G87" s="8">
        <v>125.03556813232447</v>
      </c>
      <c r="H87" s="8">
        <v>89.119562830865306</v>
      </c>
      <c r="I87" s="8">
        <v>99.893975903614461</v>
      </c>
      <c r="J87" s="8">
        <v>117.78673758256842</v>
      </c>
      <c r="K87" s="8">
        <v>106.88259109311741</v>
      </c>
      <c r="L87" s="9">
        <v>85.75632732298142</v>
      </c>
    </row>
    <row r="88" spans="1:12">
      <c r="A88" s="59">
        <v>42766</v>
      </c>
      <c r="B88" s="8">
        <v>72.321130444661748</v>
      </c>
      <c r="C88" s="8">
        <v>98.61340679947476</v>
      </c>
      <c r="D88" s="8">
        <v>80.959876339576041</v>
      </c>
      <c r="E88" s="8">
        <v>116.00349679930063</v>
      </c>
      <c r="F88" s="8">
        <v>98.523619413271234</v>
      </c>
      <c r="G88" s="8">
        <v>119.14790446582784</v>
      </c>
      <c r="H88" s="8">
        <v>93.196067429435729</v>
      </c>
      <c r="I88" s="8">
        <v>100.8732530120482</v>
      </c>
      <c r="J88" s="8">
        <v>116.67495925195162</v>
      </c>
      <c r="K88" s="8">
        <v>105.72585309427414</v>
      </c>
      <c r="L88" s="9">
        <v>86.782370556994294</v>
      </c>
    </row>
    <row r="89" spans="1:12">
      <c r="A89" s="59">
        <v>42794</v>
      </c>
      <c r="B89" s="8">
        <v>74.553570495009666</v>
      </c>
      <c r="C89" s="8">
        <v>102.02034255975575</v>
      </c>
      <c r="D89" s="8">
        <v>80.416976917349217</v>
      </c>
      <c r="E89" s="8">
        <v>114.64312907137419</v>
      </c>
      <c r="F89" s="8">
        <v>98.807973143031518</v>
      </c>
      <c r="G89" s="8">
        <v>114.03753684584024</v>
      </c>
      <c r="H89" s="8">
        <v>94.440242980166374</v>
      </c>
      <c r="I89" s="8">
        <v>101.28963855421686</v>
      </c>
      <c r="J89" s="8">
        <v>116.62691944754225</v>
      </c>
      <c r="K89" s="8">
        <v>106.88259109311741</v>
      </c>
      <c r="L89" s="9">
        <v>87.931918689440323</v>
      </c>
    </row>
    <row r="90" spans="1:12">
      <c r="A90" s="59">
        <v>42825</v>
      </c>
      <c r="B90" s="8">
        <v>74.823714808738998</v>
      </c>
      <c r="C90" s="8">
        <v>146.55270802575987</v>
      </c>
      <c r="D90" s="8">
        <v>81.683742235878483</v>
      </c>
      <c r="E90" s="8">
        <v>113.87834522433096</v>
      </c>
      <c r="F90" s="8">
        <v>100.04978239702474</v>
      </c>
      <c r="G90" s="8">
        <v>112.35072339832877</v>
      </c>
      <c r="H90" s="8">
        <v>95.611231733795222</v>
      </c>
      <c r="I90" s="8">
        <v>101.79855421686747</v>
      </c>
      <c r="J90" s="8">
        <v>117.19653427125333</v>
      </c>
      <c r="K90" s="8">
        <v>106.88259109311741</v>
      </c>
      <c r="L90" s="9">
        <v>90.181674730219669</v>
      </c>
    </row>
    <row r="91" spans="1:12">
      <c r="A91" s="59">
        <v>42855</v>
      </c>
      <c r="B91" s="8">
        <v>77.486383290224822</v>
      </c>
      <c r="C91" s="8">
        <v>129.80096165249057</v>
      </c>
      <c r="D91" s="8">
        <v>82.758230675702421</v>
      </c>
      <c r="E91" s="8">
        <v>115.82076083584784</v>
      </c>
      <c r="F91" s="8">
        <v>100.7111150617538</v>
      </c>
      <c r="G91" s="8">
        <v>111.86195390420237</v>
      </c>
      <c r="H91" s="8">
        <v>95.647825132346128</v>
      </c>
      <c r="I91" s="8">
        <v>101.17397590361446</v>
      </c>
      <c r="J91" s="8">
        <v>117.5877155357296</v>
      </c>
      <c r="K91" s="8">
        <v>107.57663389242336</v>
      </c>
      <c r="L91" s="9">
        <v>91.034770756477073</v>
      </c>
    </row>
    <row r="92" spans="1:12">
      <c r="A92" s="59">
        <v>42886</v>
      </c>
      <c r="B92" s="8">
        <v>78.851692388779981</v>
      </c>
      <c r="C92" s="8">
        <v>140.35840110849244</v>
      </c>
      <c r="D92" s="8">
        <v>83.889271138674985</v>
      </c>
      <c r="E92" s="8">
        <v>116.21330475733905</v>
      </c>
      <c r="F92" s="8">
        <v>101.58504673288729</v>
      </c>
      <c r="G92" s="8">
        <v>117.47442594492077</v>
      </c>
      <c r="H92" s="8">
        <v>96.5480227366983</v>
      </c>
      <c r="I92" s="8">
        <v>101.77542168674699</v>
      </c>
      <c r="J92" s="8">
        <v>119.52303337050699</v>
      </c>
      <c r="K92" s="8">
        <v>108.27067669172932</v>
      </c>
      <c r="L92" s="9">
        <v>92.891092388288641</v>
      </c>
    </row>
    <row r="93" spans="1:12">
      <c r="A93" s="59">
        <v>42916</v>
      </c>
      <c r="B93" s="8">
        <v>79.539250301318191</v>
      </c>
      <c r="C93" s="8">
        <v>167.19125086447403</v>
      </c>
      <c r="D93" s="8">
        <v>84.839345127571946</v>
      </c>
      <c r="E93" s="8">
        <v>115.91551281689743</v>
      </c>
      <c r="F93" s="8">
        <v>102.21450252627032</v>
      </c>
      <c r="G93" s="8">
        <v>124.46502753384013</v>
      </c>
      <c r="H93" s="8">
        <v>97.404308262789399</v>
      </c>
      <c r="I93" s="8">
        <v>100.6110843373494</v>
      </c>
      <c r="J93" s="8">
        <v>121.5338423264991</v>
      </c>
      <c r="K93" s="8">
        <v>108.03932909196067</v>
      </c>
      <c r="L93" s="9">
        <v>95.001013823570545</v>
      </c>
    </row>
    <row r="94" spans="1:12">
      <c r="A94" s="59">
        <v>42947</v>
      </c>
      <c r="B94" s="8">
        <v>81.714643678495776</v>
      </c>
      <c r="C94" s="8">
        <v>150.61740230953734</v>
      </c>
      <c r="D94" s="8">
        <v>85.913833567395869</v>
      </c>
      <c r="E94" s="8">
        <v>116.28775274244946</v>
      </c>
      <c r="F94" s="8">
        <v>102.83526080384043</v>
      </c>
      <c r="G94" s="8">
        <v>124.95418740688342</v>
      </c>
      <c r="H94" s="8">
        <v>96.350418384523437</v>
      </c>
      <c r="I94" s="8">
        <v>101.6366265060241</v>
      </c>
      <c r="J94" s="8">
        <v>123.76426181693404</v>
      </c>
      <c r="K94" s="8">
        <v>107.57663389242336</v>
      </c>
      <c r="L94" s="9">
        <v>95.472893916750721</v>
      </c>
    </row>
    <row r="95" spans="1:12">
      <c r="A95" s="59">
        <v>42978</v>
      </c>
      <c r="B95" s="8">
        <v>83.441880452913253</v>
      </c>
      <c r="C95" s="8">
        <v>146.59080559811284</v>
      </c>
      <c r="D95" s="8">
        <v>85.947764781285045</v>
      </c>
      <c r="E95" s="8">
        <v>117.33002453399509</v>
      </c>
      <c r="F95" s="8">
        <v>103.39749466871235</v>
      </c>
      <c r="G95" s="8">
        <v>118.24697637174678</v>
      </c>
      <c r="H95" s="8">
        <v>96.211363470030008</v>
      </c>
      <c r="I95" s="8">
        <v>102.61590361445784</v>
      </c>
      <c r="J95" s="8">
        <v>124.43681907866518</v>
      </c>
      <c r="K95" s="8">
        <v>107.80798149219201</v>
      </c>
      <c r="L95" s="9">
        <v>95.897521576142836</v>
      </c>
    </row>
    <row r="96" spans="1:12">
      <c r="A96" s="59">
        <v>43008</v>
      </c>
      <c r="B96" s="8">
        <v>85.191367669728393</v>
      </c>
      <c r="C96" s="8">
        <v>143.52186569430634</v>
      </c>
      <c r="D96" s="8">
        <v>86.818665937773929</v>
      </c>
      <c r="E96" s="8">
        <v>116.76151264769747</v>
      </c>
      <c r="F96" s="8">
        <v>104.30159226433381</v>
      </c>
      <c r="G96" s="8">
        <v>113.70701352513828</v>
      </c>
      <c r="H96" s="8">
        <v>98.414286062794275</v>
      </c>
      <c r="I96" s="8">
        <v>103.02457831325302</v>
      </c>
      <c r="J96" s="8">
        <v>125.02015956077894</v>
      </c>
      <c r="K96" s="8">
        <v>110.8155002891845</v>
      </c>
      <c r="L96" s="9">
        <v>97.013284915384588</v>
      </c>
    </row>
    <row r="97" spans="1:12">
      <c r="A97" s="59">
        <v>43039</v>
      </c>
      <c r="B97" s="8">
        <v>86.838224315585336</v>
      </c>
      <c r="C97" s="8">
        <v>139.18685913372835</v>
      </c>
      <c r="D97" s="8">
        <v>89.182540505386584</v>
      </c>
      <c r="E97" s="8">
        <v>117.98652040269592</v>
      </c>
      <c r="F97" s="8">
        <v>104.98724902466402</v>
      </c>
      <c r="G97" s="8">
        <v>106.44995449972973</v>
      </c>
      <c r="H97" s="8">
        <v>101.86138420628919</v>
      </c>
      <c r="I97" s="8">
        <v>99.392771084337355</v>
      </c>
      <c r="J97" s="8">
        <v>125.34271253324182</v>
      </c>
      <c r="K97" s="8">
        <v>111.74089068825911</v>
      </c>
      <c r="L97" s="9">
        <v>97.674764121852348</v>
      </c>
    </row>
    <row r="98" spans="1:12">
      <c r="A98" s="59">
        <v>43069</v>
      </c>
      <c r="B98" s="8">
        <v>90.089262334059043</v>
      </c>
      <c r="C98" s="8">
        <v>126.01300990516285</v>
      </c>
      <c r="D98" s="8">
        <v>89.996889638726827</v>
      </c>
      <c r="E98" s="8">
        <v>117.74287245142551</v>
      </c>
      <c r="F98" s="8">
        <v>105.56875367454663</v>
      </c>
      <c r="G98" s="8">
        <v>102.18985590045858</v>
      </c>
      <c r="H98" s="8">
        <v>101.37835134541729</v>
      </c>
      <c r="I98" s="8">
        <v>98.999518072289163</v>
      </c>
      <c r="J98" s="8">
        <v>126.31037145063053</v>
      </c>
      <c r="K98" s="8">
        <v>112.89762868710237</v>
      </c>
      <c r="L98" s="9">
        <v>98.725962267183007</v>
      </c>
    </row>
    <row r="99" spans="1:12">
      <c r="A99" s="59">
        <v>43100</v>
      </c>
      <c r="B99" s="8">
        <v>92.079365706650648</v>
      </c>
      <c r="C99" s="8">
        <v>138.91028824271646</v>
      </c>
      <c r="D99" s="8">
        <v>92.089314495226063</v>
      </c>
      <c r="E99" s="8">
        <v>117.24880855023829</v>
      </c>
      <c r="F99" s="8">
        <v>105.84579814040431</v>
      </c>
      <c r="G99" s="8">
        <v>93.948158317477208</v>
      </c>
      <c r="H99" s="8">
        <v>100.66112073381962</v>
      </c>
      <c r="I99" s="8">
        <v>99.068915662650596</v>
      </c>
      <c r="J99" s="8">
        <v>127.1682251007978</v>
      </c>
      <c r="K99" s="8">
        <v>114.05436668594564</v>
      </c>
      <c r="L99" s="9">
        <v>100.15569376096393</v>
      </c>
    </row>
    <row r="100" spans="1:12">
      <c r="A100" s="59">
        <v>43131</v>
      </c>
      <c r="B100" s="8">
        <v>97.286327391831037</v>
      </c>
      <c r="C100" s="8">
        <v>108.54119829750141</v>
      </c>
      <c r="D100" s="8">
        <v>93.491804669312046</v>
      </c>
      <c r="E100" s="8">
        <v>120.15904796819041</v>
      </c>
      <c r="F100" s="8">
        <v>107.53221279300421</v>
      </c>
      <c r="G100" s="8">
        <v>90.590065866949189</v>
      </c>
      <c r="H100" s="8">
        <v>102.98114220194677</v>
      </c>
      <c r="I100" s="8">
        <v>100.97349397590361</v>
      </c>
      <c r="J100" s="8">
        <v>128.835892596723</v>
      </c>
      <c r="K100" s="8">
        <v>113.12897628687102</v>
      </c>
      <c r="L100" s="9">
        <v>101.56834238546207</v>
      </c>
    </row>
    <row r="101" spans="1:12">
      <c r="A101" s="59">
        <v>43159</v>
      </c>
      <c r="B101" s="8">
        <v>99.16708277522882</v>
      </c>
      <c r="C101" s="8">
        <v>132.04746512687424</v>
      </c>
      <c r="D101" s="8">
        <v>94.068635305428046</v>
      </c>
      <c r="E101" s="8">
        <v>119.52962409407517</v>
      </c>
      <c r="F101" s="8">
        <v>108.25267281865491</v>
      </c>
      <c r="G101" s="8">
        <v>84.979680005094281</v>
      </c>
      <c r="H101" s="8">
        <v>104.04966943963309</v>
      </c>
      <c r="I101" s="8">
        <v>99.038072289156631</v>
      </c>
      <c r="J101" s="8">
        <v>128.57510508707213</v>
      </c>
      <c r="K101" s="8">
        <v>114.51706188548293</v>
      </c>
      <c r="L101" s="9">
        <v>103.51281388401021</v>
      </c>
    </row>
    <row r="102" spans="1:12">
      <c r="A102" s="59">
        <v>43190</v>
      </c>
      <c r="B102" s="8">
        <v>101.54999976616615</v>
      </c>
      <c r="C102" s="8">
        <v>151.15574249880154</v>
      </c>
      <c r="D102" s="8">
        <v>94.113876923946961</v>
      </c>
      <c r="E102" s="8">
        <v>119.29951214009758</v>
      </c>
      <c r="F102" s="8">
        <v>109.48962413958682</v>
      </c>
      <c r="G102" s="8">
        <v>83.888272337167663</v>
      </c>
      <c r="H102" s="8">
        <v>105.1255153570296</v>
      </c>
      <c r="I102" s="8">
        <v>99.377349397590365</v>
      </c>
      <c r="J102" s="8">
        <v>128.17019816419318</v>
      </c>
      <c r="K102" s="8">
        <v>114.97975708502024</v>
      </c>
      <c r="L102" s="9">
        <v>105.69457255932508</v>
      </c>
    </row>
    <row r="103" spans="1:12">
      <c r="A103" s="59">
        <v>43220</v>
      </c>
      <c r="B103" s="8">
        <v>104.91462130391616</v>
      </c>
      <c r="C103" s="8">
        <v>160.43030548285967</v>
      </c>
      <c r="D103" s="8">
        <v>96.285474612854273</v>
      </c>
      <c r="E103" s="8">
        <v>120.49067990186401</v>
      </c>
      <c r="F103" s="8">
        <v>109.44201558366906</v>
      </c>
      <c r="G103" s="8">
        <v>88.541392062422872</v>
      </c>
      <c r="H103" s="8">
        <v>105.08892195847869</v>
      </c>
      <c r="I103" s="8">
        <v>98.729638554216862</v>
      </c>
      <c r="J103" s="8">
        <v>128.41039718624003</v>
      </c>
      <c r="K103" s="8">
        <v>116.83053788316946</v>
      </c>
      <c r="L103" s="9">
        <v>108.62381506876754</v>
      </c>
    </row>
    <row r="104" spans="1:12">
      <c r="A104" s="59">
        <v>43251</v>
      </c>
      <c r="B104" s="8">
        <v>107.99412354840864</v>
      </c>
      <c r="C104" s="8">
        <v>178.52485516477017</v>
      </c>
      <c r="D104" s="8">
        <v>98.615417966577752</v>
      </c>
      <c r="E104" s="8">
        <v>121.59386368122726</v>
      </c>
      <c r="F104" s="8">
        <v>109.48855459599855</v>
      </c>
      <c r="G104" s="8">
        <v>93.483712304930009</v>
      </c>
      <c r="H104" s="8">
        <v>106.7941743309507</v>
      </c>
      <c r="I104" s="8">
        <v>97.858313253012042</v>
      </c>
      <c r="J104" s="8">
        <v>129.00060049755513</v>
      </c>
      <c r="K104" s="8">
        <v>117.29323308270676</v>
      </c>
      <c r="L104" s="9">
        <v>111.71301199914397</v>
      </c>
    </row>
    <row r="105" spans="1:12">
      <c r="A105" s="59">
        <v>43281</v>
      </c>
      <c r="B105" s="8">
        <v>108.71192563409195</v>
      </c>
      <c r="C105" s="8">
        <v>184.01510237066907</v>
      </c>
      <c r="D105" s="8">
        <v>100.58342837215001</v>
      </c>
      <c r="E105" s="8">
        <v>121.33667973266405</v>
      </c>
      <c r="F105" s="8">
        <v>109.86702494390882</v>
      </c>
      <c r="G105" s="8">
        <v>99.118146097098219</v>
      </c>
      <c r="H105" s="8">
        <v>107.64314117733161</v>
      </c>
      <c r="I105" s="8">
        <v>97.465060240963851</v>
      </c>
      <c r="J105" s="8">
        <v>129.61139229647421</v>
      </c>
      <c r="K105" s="8">
        <v>117.06188548293811</v>
      </c>
      <c r="L105" s="9">
        <v>112.83866140674303</v>
      </c>
    </row>
    <row r="106" spans="1:12">
      <c r="A106" s="59">
        <v>43312</v>
      </c>
      <c r="B106" s="8">
        <v>110.74673926172206</v>
      </c>
      <c r="C106" s="8">
        <v>178.01909629192102</v>
      </c>
      <c r="D106" s="8">
        <v>102.85681970272486</v>
      </c>
      <c r="E106" s="8">
        <v>121.68861566227687</v>
      </c>
      <c r="F106" s="8">
        <v>110.26306168936699</v>
      </c>
      <c r="G106" s="8">
        <v>104.76484023935532</v>
      </c>
      <c r="H106" s="8">
        <v>107.95784440486936</v>
      </c>
      <c r="I106" s="8">
        <v>95.367710843373487</v>
      </c>
      <c r="J106" s="8">
        <v>131.08690057476196</v>
      </c>
      <c r="K106" s="8">
        <v>117.98727588201272</v>
      </c>
      <c r="L106" s="9">
        <v>114.2939332749033</v>
      </c>
    </row>
    <row r="107" spans="1:12">
      <c r="A107" s="59">
        <v>43343</v>
      </c>
      <c r="B107" s="8">
        <v>111.14449662158287</v>
      </c>
      <c r="C107" s="8">
        <v>173.57589095859313</v>
      </c>
      <c r="D107" s="8">
        <v>104.0217913795866</v>
      </c>
      <c r="E107" s="8">
        <v>121.28253574349286</v>
      </c>
      <c r="F107" s="8">
        <v>111.21074456210289</v>
      </c>
      <c r="G107" s="8">
        <v>104.28171328113751</v>
      </c>
      <c r="H107" s="8">
        <v>107.56263570051962</v>
      </c>
      <c r="I107" s="8">
        <v>96.293012048192764</v>
      </c>
      <c r="J107" s="8">
        <v>131.75259500729175</v>
      </c>
      <c r="K107" s="8">
        <v>117.29323308270676</v>
      </c>
      <c r="L107" s="9">
        <v>114.27943617979508</v>
      </c>
    </row>
    <row r="108" spans="1:12">
      <c r="A108" s="59">
        <v>43373</v>
      </c>
      <c r="B108" s="8">
        <v>112.88442991438446</v>
      </c>
      <c r="C108" s="8">
        <v>179.31109679460343</v>
      </c>
      <c r="D108" s="8">
        <v>104.92662374996465</v>
      </c>
      <c r="E108" s="8">
        <v>121.10656777868644</v>
      </c>
      <c r="F108" s="8">
        <v>111.81970811366392</v>
      </c>
      <c r="G108" s="8">
        <v>106.81418309354808</v>
      </c>
      <c r="H108" s="8">
        <v>108.29450367153765</v>
      </c>
      <c r="I108" s="8">
        <v>96.979277108433735</v>
      </c>
      <c r="J108" s="8">
        <v>130.65454233507762</v>
      </c>
      <c r="K108" s="8">
        <v>120.5320994794679</v>
      </c>
      <c r="L108" s="9">
        <v>116.17542617530911</v>
      </c>
    </row>
    <row r="109" spans="1:12">
      <c r="A109" s="59">
        <v>43404</v>
      </c>
      <c r="B109" s="8">
        <v>113.82164545300431</v>
      </c>
      <c r="C109" s="8">
        <v>165.33643896401745</v>
      </c>
      <c r="D109" s="8">
        <v>106.1368370453453</v>
      </c>
      <c r="E109" s="8">
        <v>122.12176757564649</v>
      </c>
      <c r="F109" s="8">
        <v>112.97065075353375</v>
      </c>
      <c r="G109" s="8">
        <v>107.24737136558298</v>
      </c>
      <c r="H109" s="8">
        <v>108.47747066429216</v>
      </c>
      <c r="I109" s="8">
        <v>95.676144578313256</v>
      </c>
      <c r="J109" s="8">
        <v>132.26730719739211</v>
      </c>
      <c r="K109" s="8">
        <v>120.06940427993059</v>
      </c>
      <c r="L109" s="9">
        <v>116.14816819484625</v>
      </c>
    </row>
    <row r="110" spans="1:12">
      <c r="A110" s="59">
        <v>43434</v>
      </c>
      <c r="B110" s="8">
        <v>110.58918830052447</v>
      </c>
      <c r="C110" s="8">
        <v>157.65445055747384</v>
      </c>
      <c r="D110" s="8">
        <v>106.9285653694261</v>
      </c>
      <c r="E110" s="8">
        <v>121.72922365415526</v>
      </c>
      <c r="F110" s="8">
        <v>113.96642819925468</v>
      </c>
      <c r="G110" s="8">
        <v>105.2704747915446</v>
      </c>
      <c r="H110" s="8">
        <v>108.02371252226098</v>
      </c>
      <c r="I110" s="8">
        <v>95.32915662650602</v>
      </c>
      <c r="J110" s="8">
        <v>132.66535129106975</v>
      </c>
      <c r="K110" s="8">
        <v>120.30075187969925</v>
      </c>
      <c r="L110" s="9">
        <v>114.07581527375893</v>
      </c>
    </row>
    <row r="111" spans="1:12">
      <c r="A111" s="59">
        <v>43465</v>
      </c>
      <c r="B111" s="8">
        <v>108.99434229800038</v>
      </c>
      <c r="C111" s="8">
        <v>142.39386722398851</v>
      </c>
      <c r="D111" s="8">
        <v>107.94650178610139</v>
      </c>
      <c r="E111" s="8">
        <v>121.35698372860325</v>
      </c>
      <c r="F111" s="8">
        <v>114.55530142742704</v>
      </c>
      <c r="G111" s="8">
        <v>99.681970669935822</v>
      </c>
      <c r="H111" s="8">
        <v>108.84340464980117</v>
      </c>
      <c r="I111" s="8">
        <v>95.429397590361447</v>
      </c>
      <c r="J111" s="8">
        <v>133.51634211203569</v>
      </c>
      <c r="K111" s="8">
        <v>120.76344707923656</v>
      </c>
      <c r="L111" s="9">
        <v>112.40756287132763</v>
      </c>
    </row>
    <row r="112" spans="1:12">
      <c r="A112" s="59">
        <v>43496</v>
      </c>
      <c r="B112" s="8">
        <v>110.16212433557307</v>
      </c>
      <c r="C112" s="8">
        <v>119.8062857222356</v>
      </c>
      <c r="D112" s="8">
        <v>108.34236594814179</v>
      </c>
      <c r="E112" s="8">
        <v>124.26045514790897</v>
      </c>
      <c r="F112" s="8">
        <v>114.76474014875741</v>
      </c>
      <c r="G112" s="8">
        <v>103.21061134190096</v>
      </c>
      <c r="H112" s="8">
        <v>111.20733819618941</v>
      </c>
      <c r="I112" s="8">
        <v>95.521927710843372</v>
      </c>
      <c r="J112" s="8">
        <v>133.74281547567986</v>
      </c>
      <c r="K112" s="8">
        <v>118.68131868131869</v>
      </c>
      <c r="L112" s="9">
        <v>112.14570711947525</v>
      </c>
    </row>
    <row r="113" spans="1:12">
      <c r="A113" s="59">
        <v>43524</v>
      </c>
      <c r="B113" s="8">
        <v>110.29165591366188</v>
      </c>
      <c r="C113" s="8">
        <v>137.225371729496</v>
      </c>
      <c r="D113" s="8">
        <v>108.79478213333083</v>
      </c>
      <c r="E113" s="8">
        <v>124.9913990017202</v>
      </c>
      <c r="F113" s="8">
        <v>114.08089978502682</v>
      </c>
      <c r="G113" s="8">
        <v>101.34939347095452</v>
      </c>
      <c r="H113" s="8">
        <v>112.09289844112122</v>
      </c>
      <c r="I113" s="8">
        <v>93.594216867469882</v>
      </c>
      <c r="J113" s="8">
        <v>134.75851419747792</v>
      </c>
      <c r="K113" s="8">
        <v>120.30075187969925</v>
      </c>
      <c r="L113" s="9">
        <v>113.19935819032476</v>
      </c>
    </row>
    <row r="114" spans="1:12">
      <c r="A114" s="59">
        <v>43555</v>
      </c>
      <c r="B114" s="8">
        <v>110.25009120106915</v>
      </c>
      <c r="C114" s="8">
        <v>179.69517961763032</v>
      </c>
      <c r="D114" s="8">
        <v>108.85133415647945</v>
      </c>
      <c r="E114" s="8">
        <v>124.83573503285299</v>
      </c>
      <c r="F114" s="8">
        <v>114.14267885479519</v>
      </c>
      <c r="G114" s="8">
        <v>98.951697429682213</v>
      </c>
      <c r="H114" s="8">
        <v>112.52470054402185</v>
      </c>
      <c r="I114" s="8">
        <v>93.162409638554223</v>
      </c>
      <c r="J114" s="8">
        <v>132.32220983100282</v>
      </c>
      <c r="K114" s="8">
        <v>120.99479467900521</v>
      </c>
      <c r="L114" s="9">
        <v>115.03317522023468</v>
      </c>
    </row>
    <row r="115" spans="1:12">
      <c r="A115" s="59">
        <v>43585</v>
      </c>
      <c r="B115" s="8">
        <v>111.91063075253206</v>
      </c>
      <c r="C115" s="8">
        <v>201.11317710305971</v>
      </c>
      <c r="D115" s="8">
        <v>108.67036768240384</v>
      </c>
      <c r="E115" s="8">
        <v>125.1876709624658</v>
      </c>
      <c r="F115" s="8">
        <v>114.57450498235836</v>
      </c>
      <c r="G115" s="8">
        <v>100.22846795133611</v>
      </c>
      <c r="H115" s="8">
        <v>110.83408553097021</v>
      </c>
      <c r="I115" s="8">
        <v>92.468433734939765</v>
      </c>
      <c r="J115" s="8">
        <v>136.50167281461782</v>
      </c>
      <c r="K115" s="8">
        <v>120.5320994794679</v>
      </c>
      <c r="L115" s="9">
        <v>116.90088296951893</v>
      </c>
    </row>
    <row r="116" spans="1:12">
      <c r="A116" s="59">
        <v>43616</v>
      </c>
      <c r="B116" s="8">
        <v>110.29455161453721</v>
      </c>
      <c r="C116" s="8">
        <v>180.52252690580062</v>
      </c>
      <c r="D116" s="8">
        <v>107.5053960055421</v>
      </c>
      <c r="E116" s="8">
        <v>124.971095005781</v>
      </c>
      <c r="F116" s="8">
        <v>114.47214816636672</v>
      </c>
      <c r="G116" s="8">
        <v>110.15617550521279</v>
      </c>
      <c r="H116" s="8">
        <v>109.56795394110902</v>
      </c>
      <c r="I116" s="8">
        <v>94.573493975903617</v>
      </c>
      <c r="J116" s="8">
        <v>134.42909839581367</v>
      </c>
      <c r="K116" s="8">
        <v>120.5320994794679</v>
      </c>
      <c r="L116" s="9">
        <v>115.57185050075483</v>
      </c>
    </row>
    <row r="117" spans="1:12">
      <c r="A117" s="59">
        <v>43646</v>
      </c>
      <c r="B117" s="8">
        <v>107.13242730821594</v>
      </c>
      <c r="C117" s="8">
        <v>192.92469478965597</v>
      </c>
      <c r="D117" s="8">
        <v>106.1368370453453</v>
      </c>
      <c r="E117" s="8">
        <v>124.01680719663857</v>
      </c>
      <c r="F117" s="8">
        <v>114.68299752648475</v>
      </c>
      <c r="G117" s="8">
        <v>116.63855325589057</v>
      </c>
      <c r="H117" s="8">
        <v>110.61452513966481</v>
      </c>
      <c r="I117" s="8">
        <v>94.380722891566265</v>
      </c>
      <c r="J117" s="8">
        <v>135.72617311486661</v>
      </c>
      <c r="K117" s="8">
        <v>119.14401388085598</v>
      </c>
      <c r="L117" s="9">
        <v>114.6225428997558</v>
      </c>
    </row>
    <row r="118" spans="1:12">
      <c r="A118" s="59">
        <v>43677</v>
      </c>
      <c r="B118" s="8">
        <v>107.9796642295852</v>
      </c>
      <c r="C118" s="8">
        <v>206.60738961137486</v>
      </c>
      <c r="D118" s="8">
        <v>107.30180872220704</v>
      </c>
      <c r="E118" s="8">
        <v>124.9846310030738</v>
      </c>
      <c r="F118" s="8">
        <v>117.11718712941554</v>
      </c>
      <c r="G118" s="8">
        <v>123.44983715226623</v>
      </c>
      <c r="H118" s="8">
        <v>112.94918396721232</v>
      </c>
      <c r="I118" s="8">
        <v>94.496385542168682</v>
      </c>
      <c r="J118" s="8">
        <v>135.00557604872608</v>
      </c>
      <c r="K118" s="8">
        <v>119.83805668016194</v>
      </c>
      <c r="L118" s="9">
        <v>116.47253101032589</v>
      </c>
    </row>
    <row r="119" spans="1:12">
      <c r="A119" s="59">
        <v>43708</v>
      </c>
      <c r="B119" s="8">
        <v>106.32042563961635</v>
      </c>
      <c r="C119" s="8">
        <v>194.94378234387418</v>
      </c>
      <c r="D119" s="8">
        <v>106.27256190090201</v>
      </c>
      <c r="E119" s="8">
        <v>125.30949493810101</v>
      </c>
      <c r="F119" s="8">
        <v>120.35035440625835</v>
      </c>
      <c r="G119" s="8">
        <v>133.74836902972788</v>
      </c>
      <c r="H119" s="8">
        <v>114.05430460344954</v>
      </c>
      <c r="I119" s="8">
        <v>94.696867469879521</v>
      </c>
      <c r="J119" s="8">
        <v>135.09479282834349</v>
      </c>
      <c r="K119" s="8">
        <v>118.91266628108734</v>
      </c>
      <c r="L119" s="9">
        <v>115.6221098227139</v>
      </c>
    </row>
    <row r="120" spans="1:12">
      <c r="A120" s="59">
        <v>43738</v>
      </c>
      <c r="B120" s="8">
        <v>104.69004836961274</v>
      </c>
      <c r="C120" s="8">
        <v>151.82713581218886</v>
      </c>
      <c r="D120" s="8">
        <v>103.87475611940017</v>
      </c>
      <c r="E120" s="8">
        <v>125.87800682439864</v>
      </c>
      <c r="F120" s="8">
        <v>122.29202542398072</v>
      </c>
      <c r="G120" s="8">
        <v>133.81496354314189</v>
      </c>
      <c r="H120" s="8">
        <v>116.35237003244615</v>
      </c>
      <c r="I120" s="8">
        <v>94.673734939759029</v>
      </c>
      <c r="J120" s="8">
        <v>136.20657115896029</v>
      </c>
      <c r="K120" s="8">
        <v>120.99479467900521</v>
      </c>
      <c r="L120" s="9">
        <v>113.10872623734186</v>
      </c>
    </row>
    <row r="121" spans="1:12">
      <c r="A121" s="59">
        <v>43769</v>
      </c>
      <c r="B121" s="8">
        <v>103.37888407806626</v>
      </c>
      <c r="C121" s="8">
        <v>163.67285233515804</v>
      </c>
      <c r="D121" s="8">
        <v>104.57600120644317</v>
      </c>
      <c r="E121" s="8">
        <v>126.34499873100026</v>
      </c>
      <c r="F121" s="8">
        <v>121.15366649173531</v>
      </c>
      <c r="G121" s="8">
        <v>140.46837936519401</v>
      </c>
      <c r="H121" s="8">
        <v>117.27452367592886</v>
      </c>
      <c r="I121" s="8">
        <v>93.817831325301199</v>
      </c>
      <c r="J121" s="8">
        <v>137.79874753367076</v>
      </c>
      <c r="K121" s="8">
        <v>121.22614227877386</v>
      </c>
      <c r="L121" s="9">
        <v>113.51539646565757</v>
      </c>
    </row>
    <row r="122" spans="1:12">
      <c r="A122" s="59">
        <v>43799</v>
      </c>
      <c r="B122" s="8">
        <v>103.5784363552567</v>
      </c>
      <c r="C122" s="8">
        <v>136.14168058779023</v>
      </c>
      <c r="D122" s="8">
        <v>103.47889195735978</v>
      </c>
      <c r="E122" s="8">
        <v>126.78491864301627</v>
      </c>
      <c r="F122" s="8">
        <v>120.38980058101536</v>
      </c>
      <c r="G122" s="8">
        <v>135.43941226937341</v>
      </c>
      <c r="H122" s="8">
        <v>115.56195262374668</v>
      </c>
      <c r="I122" s="8">
        <v>93.740722891566264</v>
      </c>
      <c r="J122" s="8">
        <v>139.23307883675045</v>
      </c>
      <c r="K122" s="8">
        <v>121.4574898785425</v>
      </c>
      <c r="L122" s="9">
        <v>111.95616372077846</v>
      </c>
    </row>
    <row r="123" spans="1:12">
      <c r="A123" s="59">
        <v>43830</v>
      </c>
      <c r="B123" s="8">
        <v>104.43503235733604</v>
      </c>
      <c r="C123" s="8">
        <v>167.73524945184488</v>
      </c>
      <c r="D123" s="8">
        <v>104.58731161107289</v>
      </c>
      <c r="E123" s="8">
        <v>126.13519077296185</v>
      </c>
      <c r="F123" s="8">
        <v>120.02408551447351</v>
      </c>
      <c r="G123" s="8">
        <v>130.05484486631229</v>
      </c>
      <c r="H123" s="8">
        <v>115.61318338171793</v>
      </c>
      <c r="I123" s="8">
        <v>93.362891566265063</v>
      </c>
      <c r="J123" s="8">
        <v>139.74779102685082</v>
      </c>
      <c r="K123" s="8">
        <v>122.15153267784846</v>
      </c>
      <c r="L123" s="9">
        <v>113.68101708936842</v>
      </c>
    </row>
    <row r="124" spans="1:12">
      <c r="A124" s="59">
        <v>43861</v>
      </c>
      <c r="B124" s="8">
        <v>103.20163970121197</v>
      </c>
      <c r="C124" s="8">
        <v>112.97241891908837</v>
      </c>
      <c r="D124" s="8">
        <v>104.05572259347578</v>
      </c>
      <c r="E124" s="8">
        <v>125.207974958405</v>
      </c>
      <c r="F124" s="8">
        <v>116.34406032701669</v>
      </c>
      <c r="G124" s="8">
        <v>129.49771653754757</v>
      </c>
      <c r="H124" s="8">
        <v>118.56261130492059</v>
      </c>
      <c r="I124" s="8">
        <v>93.301204819277103</v>
      </c>
      <c r="J124" s="8">
        <v>135.88401818649737</v>
      </c>
      <c r="K124" s="8">
        <v>120.30075187969925</v>
      </c>
      <c r="L124" s="9">
        <v>110.11222564971429</v>
      </c>
    </row>
    <row r="125" spans="1:12">
      <c r="A125" s="59">
        <v>43890</v>
      </c>
      <c r="B125" s="8">
        <v>101.22881260728636</v>
      </c>
      <c r="C125" s="8">
        <v>124.26981185131807</v>
      </c>
      <c r="D125" s="8">
        <v>105.18676305644834</v>
      </c>
      <c r="E125" s="8">
        <v>123.85437522912495</v>
      </c>
      <c r="F125" s="8">
        <v>113.34046985815691</v>
      </c>
      <c r="G125" s="8">
        <v>129.33094406487118</v>
      </c>
      <c r="H125" s="8">
        <v>120.75821521797468</v>
      </c>
      <c r="I125" s="8">
        <v>93.301204819277103</v>
      </c>
      <c r="J125" s="8">
        <v>136.57030110663121</v>
      </c>
      <c r="K125" s="8">
        <v>121.22614227877386</v>
      </c>
      <c r="L125" s="9">
        <v>109.81728087471211</v>
      </c>
    </row>
    <row r="126" spans="1:12">
      <c r="A126" s="59">
        <v>43921</v>
      </c>
      <c r="B126" s="8">
        <v>93.834139037959204</v>
      </c>
      <c r="C126" s="8">
        <v>163.24445144985486</v>
      </c>
      <c r="D126" s="8">
        <v>104.05572259347578</v>
      </c>
      <c r="E126" s="8">
        <v>123.85437522912495</v>
      </c>
      <c r="F126" s="8">
        <v>109.80893314237055</v>
      </c>
      <c r="G126" s="8">
        <v>147.70849310516471</v>
      </c>
      <c r="H126" s="8">
        <v>118.56261130492059</v>
      </c>
      <c r="I126" s="8">
        <v>93.301204819277103</v>
      </c>
      <c r="J126" s="8">
        <v>135.88401818649737</v>
      </c>
      <c r="K126" s="8">
        <v>121.4574898785425</v>
      </c>
      <c r="L126" s="9">
        <v>108.6476469669214</v>
      </c>
    </row>
    <row r="127" spans="1:12">
      <c r="A127" s="59">
        <v>43951</v>
      </c>
      <c r="B127" s="8">
        <v>76.288075487537085</v>
      </c>
      <c r="C127" s="8">
        <v>102.59455128389924</v>
      </c>
      <c r="D127" s="8">
        <v>92.745317963750153</v>
      </c>
      <c r="E127" s="8">
        <v>113.70237725952455</v>
      </c>
      <c r="F127" s="8">
        <v>112.2054215422136</v>
      </c>
      <c r="G127" s="8">
        <v>154.73891862915627</v>
      </c>
      <c r="H127" s="8">
        <v>103.19338391354199</v>
      </c>
      <c r="I127" s="8">
        <v>90.98795180722891</v>
      </c>
      <c r="J127" s="8">
        <v>103.6287209402076</v>
      </c>
      <c r="K127" s="8">
        <v>111.97223828802777</v>
      </c>
      <c r="L127" s="9">
        <v>93.107308343022126</v>
      </c>
    </row>
    <row r="128" spans="1:12">
      <c r="A128" s="59">
        <v>43982</v>
      </c>
      <c r="B128" s="8">
        <v>70.294800354705245</v>
      </c>
      <c r="C128" s="8">
        <v>107.16783959261105</v>
      </c>
      <c r="D128" s="8">
        <v>95.007398889695281</v>
      </c>
      <c r="E128" s="8">
        <v>119.11677617664476</v>
      </c>
      <c r="F128" s="8">
        <v>112.70698162484058</v>
      </c>
      <c r="G128" s="8">
        <v>159.35378711149252</v>
      </c>
      <c r="H128" s="8">
        <v>105.38898782659608</v>
      </c>
      <c r="I128" s="8">
        <v>91.759036144578317</v>
      </c>
      <c r="J128" s="8">
        <v>118.04066226301794</v>
      </c>
      <c r="K128" s="8">
        <v>108.96471949103528</v>
      </c>
      <c r="L128" s="9">
        <v>90.878969857442172</v>
      </c>
    </row>
    <row r="129" spans="1:12">
      <c r="A129" s="59">
        <v>44012</v>
      </c>
      <c r="B129" s="8">
        <v>68.988699735582713</v>
      </c>
      <c r="C129" s="8">
        <v>134.32509028602746</v>
      </c>
      <c r="D129" s="8">
        <v>97.269479815640409</v>
      </c>
      <c r="E129" s="8">
        <v>122.50077549984491</v>
      </c>
      <c r="F129" s="8">
        <v>114.52913484283296</v>
      </c>
      <c r="G129" s="8">
        <v>159.13850623575888</v>
      </c>
      <c r="H129" s="8">
        <v>104.65711985557806</v>
      </c>
      <c r="I129" s="8">
        <v>89.445783132530124</v>
      </c>
      <c r="J129" s="8">
        <v>123.53092562408852</v>
      </c>
      <c r="K129" s="8">
        <v>108.03932909196067</v>
      </c>
      <c r="L129" s="9">
        <v>91.673539581619963</v>
      </c>
    </row>
    <row r="130" spans="1:12">
      <c r="A130" s="59">
        <v>44043</v>
      </c>
      <c r="B130" s="8">
        <v>68.724852767208873</v>
      </c>
      <c r="C130" s="8">
        <v>166.13223106763539</v>
      </c>
      <c r="D130" s="8">
        <v>98.400520278612973</v>
      </c>
      <c r="E130" s="8">
        <v>121.14717577056484</v>
      </c>
      <c r="F130" s="8">
        <v>115.56334021119925</v>
      </c>
      <c r="G130" s="8">
        <v>164.7572239477503</v>
      </c>
      <c r="H130" s="8">
        <v>103.92525188456003</v>
      </c>
      <c r="I130" s="8">
        <v>93.301204819277103</v>
      </c>
      <c r="J130" s="8">
        <v>119.41322810328558</v>
      </c>
      <c r="K130" s="8">
        <v>106.4198958935801</v>
      </c>
      <c r="L130" s="9">
        <v>93.12556037289265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Graphs</vt:lpstr>
      <vt:lpstr>Tables</vt:lpstr>
      <vt:lpstr>Midland Index</vt:lpstr>
      <vt:lpstr>Permian Basin Index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Eisenbarth</dc:creator>
  <cp:lastModifiedBy>Sara Harris</cp:lastModifiedBy>
  <dcterms:created xsi:type="dcterms:W3CDTF">2017-12-20T14:07:58Z</dcterms:created>
  <dcterms:modified xsi:type="dcterms:W3CDTF">2020-09-28T12:42:59Z</dcterms:modified>
</cp:coreProperties>
</file>