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V:\Economic Indicators\Perryman Group\2020\8 - August\"/>
    </mc:Choice>
  </mc:AlternateContent>
  <xr:revisionPtr revIDLastSave="0" documentId="8_{CC43B520-CA31-4913-84E3-C71B6A25ECE0}" xr6:coauthVersionLast="45" xr6:coauthVersionMax="45" xr10:uidLastSave="{00000000-0000-0000-0000-000000000000}"/>
  <bookViews>
    <workbookView xWindow="4980" yWindow="1725" windowWidth="22050" windowHeight="12855" tabRatio="923" activeTab="3" xr2:uid="{00000000-000D-0000-FFFF-FFFF00000000}"/>
  </bookViews>
  <sheets>
    <sheet name="Contents" sheetId="7" r:id="rId1"/>
    <sheet name="Graphs" sheetId="20" state="hidden" r:id="rId2"/>
    <sheet name="Tables" sheetId="21" state="hidden" r:id="rId3"/>
    <sheet name="Midland Index" sheetId="9" r:id="rId4"/>
    <sheet name="Permian Basin Index" sheetId="22" r:id="rId5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21" l="1"/>
  <c r="A50" i="21"/>
  <c r="A49" i="21"/>
  <c r="A48" i="21"/>
  <c r="A47" i="21"/>
  <c r="A46" i="21"/>
  <c r="A45" i="21"/>
  <c r="A44" i="21"/>
  <c r="A43" i="21"/>
  <c r="A42" i="21"/>
  <c r="A41" i="21"/>
  <c r="Z114" i="20"/>
  <c r="Y114" i="20"/>
  <c r="X114" i="20"/>
  <c r="W114" i="20"/>
  <c r="V114" i="20"/>
  <c r="U114" i="20"/>
  <c r="T114" i="20"/>
  <c r="S114" i="20"/>
  <c r="R114" i="20"/>
  <c r="Q114" i="20"/>
  <c r="P114" i="20"/>
  <c r="Z113" i="20"/>
  <c r="Y113" i="20"/>
  <c r="X113" i="20"/>
  <c r="W113" i="20"/>
  <c r="V113" i="20"/>
  <c r="U113" i="20"/>
  <c r="T113" i="20"/>
  <c r="S113" i="20"/>
  <c r="R113" i="20"/>
  <c r="Q113" i="20"/>
  <c r="P113" i="20"/>
  <c r="Z112" i="20"/>
  <c r="Y112" i="20"/>
  <c r="X112" i="20"/>
  <c r="W112" i="20"/>
  <c r="V112" i="20"/>
  <c r="U112" i="20"/>
  <c r="T112" i="20"/>
  <c r="S112" i="20"/>
  <c r="R112" i="20"/>
  <c r="Q112" i="20"/>
  <c r="Z31" i="20"/>
  <c r="Y31" i="20"/>
  <c r="X31" i="20"/>
  <c r="W31" i="20"/>
  <c r="V31" i="20"/>
  <c r="U31" i="20"/>
  <c r="T31" i="20"/>
  <c r="S31" i="20"/>
  <c r="R31" i="20"/>
  <c r="Q31" i="20"/>
  <c r="Z30" i="20"/>
  <c r="Y30" i="20"/>
  <c r="X30" i="20"/>
  <c r="W30" i="20"/>
  <c r="V30" i="20"/>
  <c r="U30" i="20"/>
  <c r="T30" i="20"/>
  <c r="S30" i="20"/>
  <c r="R30" i="20"/>
  <c r="Q30" i="20"/>
  <c r="P31" i="20"/>
  <c r="P30" i="20"/>
  <c r="R29" i="20"/>
  <c r="S29" i="20"/>
  <c r="T29" i="20"/>
  <c r="U29" i="20"/>
  <c r="V29" i="20"/>
  <c r="W29" i="20"/>
  <c r="X29" i="20"/>
  <c r="Y29" i="20"/>
  <c r="Z29" i="20"/>
  <c r="Q29" i="20"/>
  <c r="A32" i="21"/>
  <c r="A9" i="21"/>
  <c r="B17" i="21"/>
  <c r="R32" i="20" l="1"/>
  <c r="V32" i="20"/>
  <c r="Z32" i="20"/>
  <c r="A5" i="21"/>
  <c r="A4" i="21"/>
  <c r="A38" i="21"/>
  <c r="A28" i="21"/>
  <c r="A27" i="21"/>
  <c r="A26" i="21"/>
  <c r="A25" i="21"/>
  <c r="A24" i="21"/>
  <c r="A23" i="21"/>
  <c r="A22" i="21"/>
  <c r="A21" i="21"/>
  <c r="A20" i="21"/>
  <c r="A19" i="21"/>
  <c r="A18" i="21"/>
  <c r="A15" i="21"/>
  <c r="C3" i="21"/>
  <c r="B3" i="21"/>
  <c r="B40" i="21"/>
  <c r="C17" i="21"/>
  <c r="C40" i="21"/>
  <c r="X115" i="20" l="1"/>
  <c r="Y115" i="20"/>
  <c r="Y32" i="20"/>
  <c r="Q32" i="20"/>
  <c r="X32" i="20"/>
  <c r="T115" i="20"/>
  <c r="S32" i="20"/>
  <c r="T32" i="20"/>
  <c r="W115" i="20"/>
  <c r="S115" i="20"/>
  <c r="U115" i="20"/>
  <c r="Q115" i="20"/>
  <c r="V115" i="20"/>
  <c r="W32" i="20"/>
  <c r="R115" i="20"/>
  <c r="Z115" i="20"/>
  <c r="U32" i="20"/>
  <c r="B41" i="21"/>
  <c r="B28" i="21"/>
  <c r="C25" i="21"/>
  <c r="B42" i="21"/>
  <c r="C43" i="21"/>
  <c r="B21" i="21"/>
  <c r="C19" i="21"/>
  <c r="B43" i="21"/>
  <c r="C46" i="21"/>
  <c r="B49" i="21"/>
  <c r="B51" i="21"/>
  <c r="B48" i="21"/>
  <c r="C28" i="21"/>
  <c r="B19" i="21"/>
  <c r="C24" i="21"/>
  <c r="C20" i="21"/>
  <c r="B22" i="21"/>
  <c r="B24" i="21"/>
  <c r="C50" i="21"/>
  <c r="C21" i="21"/>
  <c r="C44" i="21"/>
  <c r="C49" i="21"/>
  <c r="B27" i="21"/>
  <c r="C18" i="21"/>
  <c r="C47" i="21"/>
  <c r="C48" i="21"/>
  <c r="B23" i="21"/>
  <c r="B25" i="21"/>
  <c r="C22" i="21"/>
  <c r="C51" i="21"/>
  <c r="B45" i="21"/>
  <c r="C26" i="21"/>
  <c r="B46" i="21"/>
  <c r="B18" i="21"/>
  <c r="B47" i="21"/>
  <c r="C42" i="21"/>
  <c r="B50" i="21"/>
  <c r="C41" i="21"/>
  <c r="C27" i="21"/>
  <c r="B44" i="21"/>
  <c r="C23" i="21"/>
  <c r="B20" i="21"/>
  <c r="C45" i="21"/>
  <c r="B26" i="21"/>
  <c r="B12" i="21" l="1"/>
  <c r="D41" i="21"/>
  <c r="D28" i="21"/>
  <c r="B13" i="21" s="1"/>
  <c r="C4" i="21"/>
  <c r="D22" i="21"/>
  <c r="B5" i="21"/>
  <c r="D24" i="21"/>
  <c r="D50" i="21"/>
  <c r="D45" i="21"/>
  <c r="D26" i="21"/>
  <c r="D42" i="21"/>
  <c r="D25" i="21"/>
  <c r="D43" i="21"/>
  <c r="D47" i="21"/>
  <c r="D48" i="21"/>
  <c r="D46" i="21"/>
  <c r="D49" i="21"/>
  <c r="D20" i="21"/>
  <c r="D27" i="21"/>
  <c r="D23" i="21"/>
  <c r="D21" i="21"/>
  <c r="D18" i="21"/>
  <c r="D51" i="21"/>
  <c r="B36" i="21" s="1"/>
  <c r="B35" i="21"/>
  <c r="C5" i="21"/>
  <c r="D19" i="21"/>
  <c r="D44" i="21"/>
  <c r="B4" i="21"/>
  <c r="D4" i="21" l="1"/>
  <c r="D5" i="21"/>
</calcChain>
</file>

<file path=xl/sharedStrings.xml><?xml version="1.0" encoding="utf-8"?>
<sst xmlns="http://schemas.openxmlformats.org/spreadsheetml/2006/main" count="55" uniqueCount="35">
  <si>
    <t>Energy</t>
  </si>
  <si>
    <t>Retail</t>
  </si>
  <si>
    <t>Real Estate</t>
  </si>
  <si>
    <t>Construction</t>
  </si>
  <si>
    <t>Period</t>
  </si>
  <si>
    <t>The Perryman Group</t>
  </si>
  <si>
    <t>www.perrymangroup.com</t>
  </si>
  <si>
    <t>Tables</t>
  </si>
  <si>
    <t>Manufacturing</t>
  </si>
  <si>
    <t>Current Index Reading</t>
  </si>
  <si>
    <t>Industry</t>
  </si>
  <si>
    <t>RECENT RESULTS (2012=100)</t>
  </si>
  <si>
    <t>RESULTS BY INDUSTRY (2012=100)</t>
  </si>
  <si>
    <t>Change</t>
  </si>
  <si>
    <t>Region</t>
  </si>
  <si>
    <t>SUMMARY RESULTS BY REGION (2012=100)</t>
  </si>
  <si>
    <t>DIFF</t>
  </si>
  <si>
    <t>Midland Economic Index, by Industry</t>
  </si>
  <si>
    <t>Financial Services</t>
  </si>
  <si>
    <t>Professional &amp; Business Services</t>
  </si>
  <si>
    <t>Health Care</t>
  </si>
  <si>
    <t>Other Activity</t>
  </si>
  <si>
    <t>Midland Composite</t>
  </si>
  <si>
    <t>Midland</t>
  </si>
  <si>
    <t>Permian Basin</t>
  </si>
  <si>
    <t>Change from Previous Month</t>
  </si>
  <si>
    <t>MIDLAND &amp; PERMIAN BASIN INDICES</t>
  </si>
  <si>
    <t>Table 1 - Midland Economic Index, Results by Industry</t>
  </si>
  <si>
    <t>Table 2 - Permian Basin Economic Index, Results by Industry</t>
  </si>
  <si>
    <t>UPDATE HISTORICAL CHARTS MANUALLY</t>
  </si>
  <si>
    <t>Permian Basin Composite</t>
  </si>
  <si>
    <t>Permian Basin Economic Index, by Industry</t>
  </si>
  <si>
    <t>Units: 100 = 2012</t>
  </si>
  <si>
    <t>Hospitality &amp; Tourism</t>
  </si>
  <si>
    <t>Midland &amp; Permian Basin Economic Index: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</si>
</sst>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);\(#,##0.0\)"/>
    <numFmt numFmtId="166" formatCode="\+0.0;\-0.0"/>
    <numFmt numFmtId="167" formatCode="yyyy\-mm"/>
    <numFmt numFmtId="168" formatCode="mmmm"/>
  </numFmts>
  <fonts count="23">
    <font>
      <sz val="12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Lato Black"/>
      <family val="2"/>
    </font>
    <font>
      <sz val="28"/>
      <name val="Lato Black"/>
      <family val="2"/>
    </font>
    <font>
      <sz val="16"/>
      <name val="Lato Black"/>
      <family val="2"/>
    </font>
    <font>
      <sz val="12"/>
      <name val="Lato"/>
      <family val="2"/>
    </font>
    <font>
      <u/>
      <sz val="12"/>
      <color theme="10"/>
      <name val="Arial"/>
      <family val="2"/>
    </font>
    <font>
      <u/>
      <sz val="12"/>
      <color theme="10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name val="Lato"/>
      <family val="2"/>
    </font>
    <font>
      <sz val="9"/>
      <name val="Lato"/>
      <family val="2"/>
    </font>
    <font>
      <b/>
      <sz val="11"/>
      <name val="Lato"/>
      <family val="2"/>
    </font>
    <font>
      <b/>
      <sz val="11"/>
      <color theme="0"/>
      <name val="Lato"/>
      <family val="2"/>
    </font>
    <font>
      <b/>
      <sz val="16"/>
      <color theme="0"/>
      <name val="Lato"/>
      <family val="2"/>
    </font>
    <font>
      <sz val="12"/>
      <color theme="0"/>
      <name val="Lato"/>
      <family val="2"/>
    </font>
    <font>
      <b/>
      <sz val="12"/>
      <color theme="0"/>
      <name val="Lato"/>
      <family val="2"/>
    </font>
    <font>
      <b/>
      <sz val="28"/>
      <name val="Arial"/>
      <family val="2"/>
    </font>
    <font>
      <u/>
      <sz val="12"/>
      <color theme="8"/>
      <name val="Lato"/>
      <family val="2"/>
    </font>
    <font>
      <sz val="12"/>
      <color theme="8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2" borderId="0"/>
    <xf numFmtId="0" fontId="9" fillId="2" borderId="0" applyNumberFormat="0" applyFill="0" applyBorder="0" applyAlignment="0" applyProtection="0"/>
  </cellStyleXfs>
  <cellXfs count="88">
    <xf numFmtId="0" fontId="0" fillId="2" borderId="0" xfId="0" applyNumberFormat="1"/>
    <xf numFmtId="164" fontId="0" fillId="2" borderId="0" xfId="0" applyNumberFormat="1"/>
    <xf numFmtId="164" fontId="2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165" fontId="0" fillId="2" borderId="0" xfId="0" applyNumberFormat="1" applyAlignment="1">
      <alignment horizontal="right" vertical="center"/>
    </xf>
    <xf numFmtId="165" fontId="0" fillId="2" borderId="0" xfId="0" applyNumberFormat="1"/>
    <xf numFmtId="165" fontId="0" fillId="4" borderId="0" xfId="0" applyNumberFormat="1" applyFill="1" applyAlignment="1">
      <alignment horizontal="right" vertical="center"/>
    </xf>
    <xf numFmtId="0" fontId="0" fillId="0" borderId="0" xfId="0" applyNumberFormat="1" applyFill="1"/>
    <xf numFmtId="0" fontId="8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6" fillId="6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17" fillId="7" borderId="0" xfId="0" applyNumberFormat="1" applyFont="1" applyFill="1" applyBorder="1" applyAlignment="1">
      <alignment vertical="center"/>
    </xf>
    <xf numFmtId="0" fontId="18" fillId="7" borderId="0" xfId="0" applyNumberFormat="1" applyFont="1" applyFill="1" applyBorder="1" applyAlignment="1">
      <alignment vertical="center"/>
    </xf>
    <xf numFmtId="0" fontId="19" fillId="6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6" fontId="18" fillId="7" borderId="0" xfId="0" applyNumberFormat="1" applyFont="1" applyFill="1" applyBorder="1" applyAlignment="1">
      <alignment vertical="center"/>
    </xf>
    <xf numFmtId="166" fontId="19" fillId="6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16" fillId="6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/>
    <xf numFmtId="0" fontId="0" fillId="0" borderId="0" xfId="0" applyNumberFormat="1" applyFill="1" applyAlignment="1">
      <alignment vertical="center"/>
    </xf>
    <xf numFmtId="0" fontId="8" fillId="2" borderId="5" xfId="0" applyNumberFormat="1" applyFont="1" applyBorder="1" applyAlignment="1">
      <alignment vertical="center"/>
    </xf>
    <xf numFmtId="0" fontId="8" fillId="2" borderId="3" xfId="0" applyNumberFormat="1" applyFont="1" applyBorder="1" applyAlignment="1">
      <alignment vertical="center"/>
    </xf>
    <xf numFmtId="0" fontId="8" fillId="2" borderId="6" xfId="0" applyNumberFormat="1" applyFont="1" applyBorder="1" applyAlignment="1">
      <alignment vertical="center"/>
    </xf>
    <xf numFmtId="0" fontId="8" fillId="2" borderId="9" xfId="0" applyNumberFormat="1" applyFont="1" applyBorder="1" applyAlignment="1">
      <alignment vertical="center"/>
    </xf>
    <xf numFmtId="0" fontId="8" fillId="2" borderId="0" xfId="0" applyNumberFormat="1" applyFont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horizontal="right" vertical="center"/>
    </xf>
    <xf numFmtId="0" fontId="8" fillId="2" borderId="12" xfId="0" applyNumberFormat="1" applyFont="1" applyBorder="1" applyAlignment="1">
      <alignment vertical="center"/>
    </xf>
    <xf numFmtId="0" fontId="8" fillId="2" borderId="13" xfId="0" applyNumberFormat="1" applyFont="1" applyBorder="1" applyAlignment="1">
      <alignment vertical="center"/>
    </xf>
    <xf numFmtId="0" fontId="8" fillId="2" borderId="14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9" borderId="9" xfId="0" applyNumberFormat="1" applyFont="1" applyFill="1" applyBorder="1"/>
    <xf numFmtId="0" fontId="11" fillId="9" borderId="0" xfId="0" applyNumberFormat="1" applyFont="1" applyFill="1" applyBorder="1"/>
    <xf numFmtId="0" fontId="8" fillId="9" borderId="0" xfId="0" applyNumberFormat="1" applyFont="1" applyFill="1" applyBorder="1"/>
    <xf numFmtId="0" fontId="8" fillId="9" borderId="5" xfId="0" applyNumberFormat="1" applyFont="1" applyFill="1" applyBorder="1"/>
    <xf numFmtId="0" fontId="8" fillId="9" borderId="3" xfId="0" applyNumberFormat="1" applyFont="1" applyFill="1" applyBorder="1"/>
    <xf numFmtId="0" fontId="8" fillId="9" borderId="6" xfId="0" applyNumberFormat="1" applyFont="1" applyFill="1" applyBorder="1"/>
    <xf numFmtId="0" fontId="8" fillId="9" borderId="1" xfId="0" applyNumberFormat="1" applyFont="1" applyFill="1" applyBorder="1"/>
    <xf numFmtId="0" fontId="8" fillId="9" borderId="10" xfId="0" applyNumberFormat="1" applyFont="1" applyFill="1" applyBorder="1"/>
    <xf numFmtId="0" fontId="8" fillId="9" borderId="7" xfId="0" applyNumberFormat="1" applyFont="1" applyFill="1" applyBorder="1"/>
    <xf numFmtId="0" fontId="8" fillId="9" borderId="8" xfId="0" applyNumberFormat="1" applyFont="1" applyFill="1" applyBorder="1"/>
    <xf numFmtId="0" fontId="0" fillId="2" borderId="0" xfId="0" applyNumberFormat="1" applyAlignment="1">
      <alignment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Alignment="1">
      <alignment horizontal="center" vertical="center"/>
    </xf>
    <xf numFmtId="167" fontId="0" fillId="2" borderId="0" xfId="0" applyNumberFormat="1"/>
    <xf numFmtId="168" fontId="16" fillId="6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vertical="center"/>
    </xf>
    <xf numFmtId="168" fontId="8" fillId="2" borderId="12" xfId="0" applyNumberFormat="1" applyFont="1" applyBorder="1" applyAlignment="1">
      <alignment vertical="center"/>
    </xf>
    <xf numFmtId="168" fontId="8" fillId="2" borderId="13" xfId="0" applyNumberFormat="1" applyFont="1" applyBorder="1" applyAlignment="1">
      <alignment vertical="center"/>
    </xf>
    <xf numFmtId="0" fontId="10" fillId="9" borderId="0" xfId="1" applyNumberFormat="1" applyFont="1" applyFill="1" applyBorder="1" applyAlignment="1">
      <alignment horizontal="left"/>
    </xf>
    <xf numFmtId="166" fontId="8" fillId="2" borderId="7" xfId="0" applyNumberFormat="1" applyFont="1" applyBorder="1" applyAlignment="1">
      <alignment vertical="center"/>
    </xf>
    <xf numFmtId="0" fontId="8" fillId="2" borderId="7" xfId="0" applyNumberFormat="1" applyFont="1" applyBorder="1" applyAlignment="1">
      <alignment vertical="center"/>
    </xf>
    <xf numFmtId="166" fontId="8" fillId="2" borderId="1" xfId="0" applyNumberFormat="1" applyFont="1" applyBorder="1" applyAlignment="1">
      <alignment vertical="center"/>
    </xf>
    <xf numFmtId="166" fontId="8" fillId="2" borderId="8" xfId="0" applyNumberFormat="1" applyFont="1" applyBorder="1" applyAlignment="1">
      <alignment vertical="center"/>
    </xf>
    <xf numFmtId="0" fontId="9" fillId="9" borderId="0" xfId="1" applyNumberForma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8" xfId="0" applyNumberFormat="1" applyFont="1" applyFill="1" applyBorder="1" applyAlignment="1">
      <alignment horizontal="center" vertical="top"/>
    </xf>
    <xf numFmtId="0" fontId="7" fillId="8" borderId="5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21" fillId="8" borderId="7" xfId="1" applyNumberFormat="1" applyFont="1" applyFill="1" applyBorder="1" applyAlignment="1">
      <alignment horizontal="center" vertical="center"/>
    </xf>
    <xf numFmtId="0" fontId="22" fillId="8" borderId="1" xfId="0" applyNumberFormat="1" applyFont="1" applyFill="1" applyBorder="1" applyAlignment="1">
      <alignment horizontal="center" vertical="center"/>
    </xf>
    <xf numFmtId="0" fontId="22" fillId="8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6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'Midland Index'!$L$3</c:f>
              <c:strCache>
                <c:ptCount val="1"/>
                <c:pt idx="0">
                  <c:v>Midland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'Midland Index'!$A$4:$A$131</c:f>
              <c:numCache>
                <c:formatCode>yyyy\-mm</c:formatCode>
                <c:ptCount val="12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</c:numCache>
            </c:numRef>
          </c:cat>
          <c:val>
            <c:numRef>
              <c:f>'Midland Index'!$L$4:$L$131</c:f>
              <c:numCache>
                <c:formatCode>#,##0.0_);\(#,##0.0\)</c:formatCode>
                <c:ptCount val="128"/>
                <c:pt idx="0">
                  <c:v>72.540305647305317</c:v>
                </c:pt>
                <c:pt idx="1">
                  <c:v>73.552743576223151</c:v>
                </c:pt>
                <c:pt idx="2">
                  <c:v>76.079165811697493</c:v>
                </c:pt>
                <c:pt idx="3">
                  <c:v>78.984164040399577</c:v>
                </c:pt>
                <c:pt idx="4">
                  <c:v>76.7341386440294</c:v>
                </c:pt>
                <c:pt idx="5">
                  <c:v>79.207976536247031</c:v>
                </c:pt>
                <c:pt idx="6">
                  <c:v>79.933582856563362</c:v>
                </c:pt>
                <c:pt idx="7">
                  <c:v>80.749114413982895</c:v>
                </c:pt>
                <c:pt idx="8">
                  <c:v>80.829092597931123</c:v>
                </c:pt>
                <c:pt idx="9">
                  <c:v>82.436704803668874</c:v>
                </c:pt>
                <c:pt idx="10">
                  <c:v>83.440041989877869</c:v>
                </c:pt>
                <c:pt idx="11">
                  <c:v>84.720339094978172</c:v>
                </c:pt>
                <c:pt idx="12">
                  <c:v>85.82980353553414</c:v>
                </c:pt>
                <c:pt idx="13">
                  <c:v>86.332042312886017</c:v>
                </c:pt>
                <c:pt idx="14">
                  <c:v>90.681591215655587</c:v>
                </c:pt>
                <c:pt idx="15">
                  <c:v>92.682787888178098</c:v>
                </c:pt>
                <c:pt idx="16">
                  <c:v>92.92861621402912</c:v>
                </c:pt>
                <c:pt idx="17">
                  <c:v>92.780306238995479</c:v>
                </c:pt>
                <c:pt idx="18">
                  <c:v>94.443457392476901</c:v>
                </c:pt>
                <c:pt idx="19">
                  <c:v>93.002522331747855</c:v>
                </c:pt>
                <c:pt idx="20">
                  <c:v>93.009632594633501</c:v>
                </c:pt>
                <c:pt idx="21">
                  <c:v>92.903052315571884</c:v>
                </c:pt>
                <c:pt idx="22">
                  <c:v>95.904706703710417</c:v>
                </c:pt>
                <c:pt idx="23">
                  <c:v>96.042783095614098</c:v>
                </c:pt>
                <c:pt idx="24">
                  <c:v>96.846216419210535</c:v>
                </c:pt>
                <c:pt idx="25">
                  <c:v>98.054594834652747</c:v>
                </c:pt>
                <c:pt idx="26">
                  <c:v>99.589002473687245</c:v>
                </c:pt>
                <c:pt idx="27">
                  <c:v>100.41957355819585</c:v>
                </c:pt>
                <c:pt idx="28">
                  <c:v>100.83356658275872</c:v>
                </c:pt>
                <c:pt idx="29">
                  <c:v>99.17307391478883</c:v>
                </c:pt>
                <c:pt idx="30">
                  <c:v>100.74008589756434</c:v>
                </c:pt>
                <c:pt idx="31">
                  <c:v>102.89466391332478</c:v>
                </c:pt>
                <c:pt idx="32">
                  <c:v>101.85426867186781</c:v>
                </c:pt>
                <c:pt idx="33">
                  <c:v>100.81970081822207</c:v>
                </c:pt>
                <c:pt idx="34">
                  <c:v>99.688722173037348</c:v>
                </c:pt>
                <c:pt idx="35">
                  <c:v>99.124040645281411</c:v>
                </c:pt>
                <c:pt idx="36">
                  <c:v>100.57492430892182</c:v>
                </c:pt>
                <c:pt idx="37">
                  <c:v>100.87013675956364</c:v>
                </c:pt>
                <c:pt idx="38">
                  <c:v>100.82299987372038</c:v>
                </c:pt>
                <c:pt idx="39">
                  <c:v>101.42169253217503</c:v>
                </c:pt>
                <c:pt idx="40">
                  <c:v>102.49633507828693</c:v>
                </c:pt>
                <c:pt idx="41">
                  <c:v>103.29807440472388</c:v>
                </c:pt>
                <c:pt idx="42">
                  <c:v>105.62673300871234</c:v>
                </c:pt>
                <c:pt idx="43">
                  <c:v>106.89433609475651</c:v>
                </c:pt>
                <c:pt idx="44">
                  <c:v>106.94721106517096</c:v>
                </c:pt>
                <c:pt idx="45">
                  <c:v>105.63587176702571</c:v>
                </c:pt>
                <c:pt idx="46">
                  <c:v>104.80575867678277</c:v>
                </c:pt>
                <c:pt idx="47">
                  <c:v>106.19490996417731</c:v>
                </c:pt>
                <c:pt idx="48">
                  <c:v>106.72100448498254</c:v>
                </c:pt>
                <c:pt idx="49">
                  <c:v>108.66383586332296</c:v>
                </c:pt>
                <c:pt idx="50">
                  <c:v>109.64976685914088</c:v>
                </c:pt>
                <c:pt idx="51">
                  <c:v>113.25486307508326</c:v>
                </c:pt>
                <c:pt idx="52">
                  <c:v>114.40505539733093</c:v>
                </c:pt>
                <c:pt idx="53">
                  <c:v>117.15887352241101</c:v>
                </c:pt>
                <c:pt idx="54">
                  <c:v>117.03367965655148</c:v>
                </c:pt>
                <c:pt idx="55">
                  <c:v>115.96809870743253</c:v>
                </c:pt>
                <c:pt idx="56">
                  <c:v>115.52786205231705</c:v>
                </c:pt>
                <c:pt idx="57">
                  <c:v>115.25230580597726</c:v>
                </c:pt>
                <c:pt idx="58">
                  <c:v>113.29864251261515</c:v>
                </c:pt>
                <c:pt idx="59">
                  <c:v>109.0515769508512</c:v>
                </c:pt>
                <c:pt idx="60">
                  <c:v>102.24384728357256</c:v>
                </c:pt>
                <c:pt idx="61">
                  <c:v>97.500689695283612</c:v>
                </c:pt>
                <c:pt idx="62">
                  <c:v>94.311438560375905</c:v>
                </c:pt>
                <c:pt idx="63">
                  <c:v>92.525737200050045</c:v>
                </c:pt>
                <c:pt idx="64">
                  <c:v>92.761773217918758</c:v>
                </c:pt>
                <c:pt idx="65">
                  <c:v>92.700882814927894</c:v>
                </c:pt>
                <c:pt idx="66">
                  <c:v>90.438315338702566</c:v>
                </c:pt>
                <c:pt idx="67">
                  <c:v>88.235402632415571</c:v>
                </c:pt>
                <c:pt idx="68">
                  <c:v>88.113921431557657</c:v>
                </c:pt>
                <c:pt idx="69">
                  <c:v>86.918350523159802</c:v>
                </c:pt>
                <c:pt idx="70">
                  <c:v>85.262346617146704</c:v>
                </c:pt>
                <c:pt idx="71">
                  <c:v>84.021014576760138</c:v>
                </c:pt>
                <c:pt idx="72">
                  <c:v>81.21577360038988</c:v>
                </c:pt>
                <c:pt idx="73">
                  <c:v>79.452854606757242</c:v>
                </c:pt>
                <c:pt idx="74">
                  <c:v>80.686558249068398</c:v>
                </c:pt>
                <c:pt idx="75">
                  <c:v>79.283938934908747</c:v>
                </c:pt>
                <c:pt idx="76">
                  <c:v>80.402299339485225</c:v>
                </c:pt>
                <c:pt idx="77">
                  <c:v>81.291249489090788</c:v>
                </c:pt>
                <c:pt idx="78">
                  <c:v>80.84014554803889</c:v>
                </c:pt>
                <c:pt idx="79">
                  <c:v>82.36529745959966</c:v>
                </c:pt>
                <c:pt idx="80">
                  <c:v>82.56435065865071</c:v>
                </c:pt>
                <c:pt idx="81">
                  <c:v>83.680228201039057</c:v>
                </c:pt>
                <c:pt idx="82">
                  <c:v>83.711060684056847</c:v>
                </c:pt>
                <c:pt idx="83">
                  <c:v>86.374689081865554</c:v>
                </c:pt>
                <c:pt idx="84">
                  <c:v>87.622614012448778</c:v>
                </c:pt>
                <c:pt idx="85">
                  <c:v>89.383838871862352</c:v>
                </c:pt>
                <c:pt idx="86">
                  <c:v>90.84692075612611</c:v>
                </c:pt>
                <c:pt idx="87">
                  <c:v>93.029948450152915</c:v>
                </c:pt>
                <c:pt idx="88">
                  <c:v>94.896226140721481</c:v>
                </c:pt>
                <c:pt idx="89">
                  <c:v>96.682765275632434</c:v>
                </c:pt>
                <c:pt idx="90">
                  <c:v>97.619042727587583</c:v>
                </c:pt>
                <c:pt idx="91">
                  <c:v>98.844808361306534</c:v>
                </c:pt>
                <c:pt idx="92">
                  <c:v>100.33214072558448</c:v>
                </c:pt>
                <c:pt idx="93">
                  <c:v>101.72868908084784</c:v>
                </c:pt>
                <c:pt idx="94">
                  <c:v>103.50171148127322</c:v>
                </c:pt>
                <c:pt idx="95">
                  <c:v>105.28538529079533</c:v>
                </c:pt>
                <c:pt idx="96">
                  <c:v>107.55853938130421</c:v>
                </c:pt>
                <c:pt idx="97">
                  <c:v>110.26864485374253</c:v>
                </c:pt>
                <c:pt idx="98">
                  <c:v>112.43679839118563</c:v>
                </c:pt>
                <c:pt idx="99">
                  <c:v>115.66949993387551</c:v>
                </c:pt>
                <c:pt idx="100">
                  <c:v>119.21579084569723</c:v>
                </c:pt>
                <c:pt idx="101">
                  <c:v>120.48318296863224</c:v>
                </c:pt>
                <c:pt idx="102">
                  <c:v>122.33290251063282</c:v>
                </c:pt>
                <c:pt idx="103">
                  <c:v>122.79881704816667</c:v>
                </c:pt>
                <c:pt idx="104">
                  <c:v>124.44079549076586</c:v>
                </c:pt>
                <c:pt idx="105">
                  <c:v>125.04075139479616</c:v>
                </c:pt>
                <c:pt idx="106">
                  <c:v>123.01862493280781</c:v>
                </c:pt>
                <c:pt idx="107">
                  <c:v>121.38175755490199</c:v>
                </c:pt>
                <c:pt idx="108">
                  <c:v>120.56825024012831</c:v>
                </c:pt>
                <c:pt idx="109">
                  <c:v>121.87996825479242</c:v>
                </c:pt>
                <c:pt idx="110">
                  <c:v>123.13568072004004</c:v>
                </c:pt>
                <c:pt idx="111">
                  <c:v>124.8616932443485</c:v>
                </c:pt>
                <c:pt idx="112">
                  <c:v>124.13819486384577</c:v>
                </c:pt>
                <c:pt idx="113">
                  <c:v>122.94587068900587</c:v>
                </c:pt>
                <c:pt idx="114">
                  <c:v>124.15349680226586</c:v>
                </c:pt>
                <c:pt idx="115">
                  <c:v>123.44398781454335</c:v>
                </c:pt>
                <c:pt idx="116">
                  <c:v>121.77643936915402</c:v>
                </c:pt>
                <c:pt idx="117">
                  <c:v>121.77269946153429</c:v>
                </c:pt>
                <c:pt idx="118">
                  <c:v>121.20742361626004</c:v>
                </c:pt>
                <c:pt idx="119">
                  <c:v>122.20716730818565</c:v>
                </c:pt>
                <c:pt idx="120">
                  <c:v>120.21460820780344</c:v>
                </c:pt>
                <c:pt idx="121">
                  <c:v>118.70209499062972</c:v>
                </c:pt>
                <c:pt idx="122">
                  <c:v>115.88916142434825</c:v>
                </c:pt>
                <c:pt idx="123">
                  <c:v>99.250213492703537</c:v>
                </c:pt>
                <c:pt idx="124">
                  <c:v>94.284069058897273</c:v>
                </c:pt>
                <c:pt idx="125">
                  <c:v>94.486109127906616</c:v>
                </c:pt>
                <c:pt idx="126">
                  <c:v>94.597270171264114</c:v>
                </c:pt>
                <c:pt idx="127">
                  <c:v>95.091800939552272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67360"/>
        <c:axId val="121968896"/>
      </c:lineChart>
      <c:dateAx>
        <c:axId val="121967360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1968896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21968896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1967360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Graphs!$Q$30:$Z$30</c:f>
              <c:numCache>
                <c:formatCode>General</c:formatCode>
                <c:ptCount val="10"/>
                <c:pt idx="0">
                  <c:v>75.592727426539369</c:v>
                </c:pt>
                <c:pt idx="1">
                  <c:v>184.35230456770469</c:v>
                </c:pt>
                <c:pt idx="2">
                  <c:v>112.05560784881617</c:v>
                </c:pt>
                <c:pt idx="3">
                  <c:v>120.86053317040229</c:v>
                </c:pt>
                <c:pt idx="4">
                  <c:v>199.94102887925183</c:v>
                </c:pt>
                <c:pt idx="5">
                  <c:v>160.04244219035792</c:v>
                </c:pt>
                <c:pt idx="6">
                  <c:v>115.87115745909004</c:v>
                </c:pt>
                <c:pt idx="7">
                  <c:v>91.767881241565448</c:v>
                </c:pt>
                <c:pt idx="8">
                  <c:v>125.272769225698</c:v>
                </c:pt>
                <c:pt idx="9">
                  <c:v>114.2765444468798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Graphs!$Q$31:$Z$31</c:f>
              <c:numCache>
                <c:formatCode>General</c:formatCode>
                <c:ptCount val="10"/>
                <c:pt idx="0">
                  <c:v>75.961828543051666</c:v>
                </c:pt>
                <c:pt idx="1">
                  <c:v>174.39870711305196</c:v>
                </c:pt>
                <c:pt idx="2">
                  <c:v>113.09825501411918</c:v>
                </c:pt>
                <c:pt idx="3">
                  <c:v>122.2111457696884</c:v>
                </c:pt>
                <c:pt idx="4">
                  <c:v>202.14472644414172</c:v>
                </c:pt>
                <c:pt idx="5">
                  <c:v>158.07941331994974</c:v>
                </c:pt>
                <c:pt idx="6">
                  <c:v>119.53059057369238</c:v>
                </c:pt>
                <c:pt idx="7">
                  <c:v>90.882037440741897</c:v>
                </c:pt>
                <c:pt idx="8">
                  <c:v>127.87025744140819</c:v>
                </c:pt>
                <c:pt idx="9">
                  <c:v>116.63900804709272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22335616"/>
        <c:axId val="122337152"/>
      </c:barChart>
      <c:catAx>
        <c:axId val="12233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22337152"/>
        <c:crossesAt val="0"/>
        <c:auto val="1"/>
        <c:lblAlgn val="ctr"/>
        <c:lblOffset val="100"/>
        <c:noMultiLvlLbl val="0"/>
      </c:catAx>
      <c:valAx>
        <c:axId val="1223371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233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4063733507344345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15-4DD2-96A8-9B5E76D429B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EE15-4DD2-96A8-9B5E76D429B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E15-4DD2-96A8-9B5E76D429B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E15-4DD2-96A8-9B5E76D429B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EE15-4DD2-96A8-9B5E76D429B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E15-4DD2-96A8-9B5E76D429B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E15-4DD2-96A8-9B5E76D429B7}"/>
              </c:ext>
            </c:extLst>
          </c:dPt>
          <c:dLbls>
            <c:dLbl>
              <c:idx val="0"/>
              <c:layout>
                <c:manualLayout>
                  <c:x val="-6.1604951521734355E-3"/>
                  <c:y val="0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5-4DD2-96A8-9B5E76D429B7}"/>
                </c:ext>
              </c:extLst>
            </c:dLbl>
            <c:dLbl>
              <c:idx val="6"/>
              <c:layout>
                <c:manualLayout>
                  <c:x val="-2.3911003200476757E-2"/>
                  <c:y val="2.5435522482766576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15-4DD2-96A8-9B5E76D429B7}"/>
                </c:ext>
              </c:extLst>
            </c:dLbl>
            <c:dLbl>
              <c:idx val="7"/>
              <c:layout>
                <c:manualLayout>
                  <c:x val="-3.2010769013639612E-2"/>
                  <c:y val="2.543752543752543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15-4DD2-96A8-9B5E76D429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Graphs!$Q$32:$Z$32</c:f>
              <c:numCache>
                <c:formatCode>\+0.0;\-0.0</c:formatCode>
                <c:ptCount val="10"/>
                <c:pt idx="0">
                  <c:v>0.36910111651229727</c:v>
                </c:pt>
                <c:pt idx="1">
                  <c:v>-9.953597454652737</c:v>
                </c:pt>
                <c:pt idx="2">
                  <c:v>1.0426471653030092</c:v>
                </c:pt>
                <c:pt idx="3">
                  <c:v>1.3506125992861087</c:v>
                </c:pt>
                <c:pt idx="4">
                  <c:v>2.2036975648898931</c:v>
                </c:pt>
                <c:pt idx="5">
                  <c:v>-1.9630288704081806</c:v>
                </c:pt>
                <c:pt idx="6">
                  <c:v>3.6594331146023364</c:v>
                </c:pt>
                <c:pt idx="7">
                  <c:v>-0.88584380082355096</c:v>
                </c:pt>
                <c:pt idx="8">
                  <c:v>2.597488215710186</c:v>
                </c:pt>
                <c:pt idx="9">
                  <c:v>2.3624636002129193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22391552"/>
        <c:axId val="122393344"/>
      </c:barChart>
      <c:catAx>
        <c:axId val="1223915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22393344"/>
        <c:crosses val="autoZero"/>
        <c:auto val="1"/>
        <c:lblAlgn val="ctr"/>
        <c:lblOffset val="100"/>
        <c:noMultiLvlLbl val="0"/>
      </c:catAx>
      <c:valAx>
        <c:axId val="12239334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2391552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Graphs!$Q$113:$Z$113</c:f>
              <c:numCache>
                <c:formatCode>General</c:formatCode>
                <c:ptCount val="10"/>
                <c:pt idx="0">
                  <c:v>68.540606853485414</c:v>
                </c:pt>
                <c:pt idx="1">
                  <c:v>181.94690887890286</c:v>
                </c:pt>
                <c:pt idx="2">
                  <c:v>96.623963828183875</c:v>
                </c:pt>
                <c:pt idx="3">
                  <c:v>120.26867742353916</c:v>
                </c:pt>
                <c:pt idx="4">
                  <c:v>115.6598599668139</c:v>
                </c:pt>
                <c:pt idx="5">
                  <c:v>162.75013023546197</c:v>
                </c:pt>
                <c:pt idx="6">
                  <c:v>104.13504270378024</c:v>
                </c:pt>
                <c:pt idx="7">
                  <c:v>92.918801138956553</c:v>
                </c:pt>
                <c:pt idx="8">
                  <c:v>118.30288298927407</c:v>
                </c:pt>
                <c:pt idx="9">
                  <c:v>107.50581278967711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Graphs!$Q$114:$Z$114</c:f>
              <c:numCache>
                <c:formatCode>General</c:formatCode>
                <c:ptCount val="10"/>
                <c:pt idx="0">
                  <c:v>68.748971169242552</c:v>
                </c:pt>
                <c:pt idx="1">
                  <c:v>169.04156072564871</c:v>
                </c:pt>
                <c:pt idx="2">
                  <c:v>96.454408440090432</c:v>
                </c:pt>
                <c:pt idx="3">
                  <c:v>120.61382978123432</c:v>
                </c:pt>
                <c:pt idx="4">
                  <c:v>116.5194650146651</c:v>
                </c:pt>
                <c:pt idx="5">
                  <c:v>163.33677961699112</c:v>
                </c:pt>
                <c:pt idx="6">
                  <c:v>105.4810804879387</c:v>
                </c:pt>
                <c:pt idx="7">
                  <c:v>92.348037356746644</c:v>
                </c:pt>
                <c:pt idx="8">
                  <c:v>119.76128917603491</c:v>
                </c:pt>
                <c:pt idx="9">
                  <c:v>109.68156691252329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24988800"/>
        <c:axId val="124990592"/>
      </c:barChart>
      <c:catAx>
        <c:axId val="12498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24990592"/>
        <c:crossesAt val="0"/>
        <c:auto val="1"/>
        <c:lblAlgn val="ctr"/>
        <c:lblOffset val="100"/>
        <c:noMultiLvlLbl val="0"/>
      </c:catAx>
      <c:valAx>
        <c:axId val="124990592"/>
        <c:scaling>
          <c:orientation val="minMax"/>
          <c:max val="2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498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4063733507344345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98-46F5-A3A0-732EF06F4DD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2A98-46F5-A3A0-732EF06F4DD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A98-46F5-A3A0-732EF06F4DD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A98-46F5-A3A0-732EF06F4DD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2A98-46F5-A3A0-732EF06F4DD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A98-46F5-A3A0-732EF06F4DD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A98-46F5-A3A0-732EF06F4DD0}"/>
              </c:ext>
            </c:extLst>
          </c:dPt>
          <c:dLbls>
            <c:numFmt formatCode="\+0.0;\-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Graphs!$Q$112:$Z$112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Graphs!$Q$115:$Z$115</c:f>
              <c:numCache>
                <c:formatCode>\+0.0;\-0.0</c:formatCode>
                <c:ptCount val="10"/>
                <c:pt idx="0">
                  <c:v>0.20836431575713732</c:v>
                </c:pt>
                <c:pt idx="1">
                  <c:v>-12.905348153254153</c:v>
                </c:pt>
                <c:pt idx="2">
                  <c:v>-0.16955538809344262</c:v>
                </c:pt>
                <c:pt idx="3">
                  <c:v>0.34515235769515584</c:v>
                </c:pt>
                <c:pt idx="4">
                  <c:v>0.85960504785120406</c:v>
                </c:pt>
                <c:pt idx="5">
                  <c:v>0.58664938152915624</c:v>
                </c:pt>
                <c:pt idx="6">
                  <c:v>1.3460377841584545</c:v>
                </c:pt>
                <c:pt idx="7">
                  <c:v>-0.57076378220990875</c:v>
                </c:pt>
                <c:pt idx="8">
                  <c:v>1.4584061867608398</c:v>
                </c:pt>
                <c:pt idx="9">
                  <c:v>2.1757541228461861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25039360"/>
        <c:axId val="125040896"/>
      </c:barChart>
      <c:catAx>
        <c:axId val="1250393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25040896"/>
        <c:crosses val="autoZero"/>
        <c:auto val="1"/>
        <c:lblAlgn val="ctr"/>
        <c:lblOffset val="100"/>
        <c:noMultiLvlLbl val="0"/>
      </c:catAx>
      <c:valAx>
        <c:axId val="1250408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5039360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'Permian Basin Index'!$L$3</c:f>
              <c:strCache>
                <c:ptCount val="1"/>
                <c:pt idx="0">
                  <c:v>Permian Basin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'Permian Basin Index'!$A$4:$A$131</c:f>
              <c:numCache>
                <c:formatCode>yyyy\-mm</c:formatCode>
                <c:ptCount val="12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</c:numCache>
            </c:numRef>
          </c:cat>
          <c:val>
            <c:numRef>
              <c:f>'Permian Basin Index'!$L$4:$L$131</c:f>
              <c:numCache>
                <c:formatCode>#,##0.0_);\(#,##0.0\)</c:formatCode>
                <c:ptCount val="128"/>
                <c:pt idx="0">
                  <c:v>75.471027242845764</c:v>
                </c:pt>
                <c:pt idx="1">
                  <c:v>76.626585887436278</c:v>
                </c:pt>
                <c:pt idx="2">
                  <c:v>80.574655502386676</c:v>
                </c:pt>
                <c:pt idx="3">
                  <c:v>81.786530581135395</c:v>
                </c:pt>
                <c:pt idx="4">
                  <c:v>79.816042973349468</c:v>
                </c:pt>
                <c:pt idx="5">
                  <c:v>83.664882183664105</c:v>
                </c:pt>
                <c:pt idx="6">
                  <c:v>82.286477503173643</c:v>
                </c:pt>
                <c:pt idx="7">
                  <c:v>83.131088609532227</c:v>
                </c:pt>
                <c:pt idx="8">
                  <c:v>82.906158286908251</c:v>
                </c:pt>
                <c:pt idx="9">
                  <c:v>83.851417079254489</c:v>
                </c:pt>
                <c:pt idx="10">
                  <c:v>84.88559194264667</c:v>
                </c:pt>
                <c:pt idx="11">
                  <c:v>85.995006116280166</c:v>
                </c:pt>
                <c:pt idx="12">
                  <c:v>86.320167384625861</c:v>
                </c:pt>
                <c:pt idx="13">
                  <c:v>87.020621955660559</c:v>
                </c:pt>
                <c:pt idx="14">
                  <c:v>92.834874244419865</c:v>
                </c:pt>
                <c:pt idx="15">
                  <c:v>94.049110848155152</c:v>
                </c:pt>
                <c:pt idx="16">
                  <c:v>93.804923421445366</c:v>
                </c:pt>
                <c:pt idx="17">
                  <c:v>94.77227686513136</c:v>
                </c:pt>
                <c:pt idx="18">
                  <c:v>95.152057335102654</c:v>
                </c:pt>
                <c:pt idx="19">
                  <c:v>94.587430791645815</c:v>
                </c:pt>
                <c:pt idx="20">
                  <c:v>94.107286546632892</c:v>
                </c:pt>
                <c:pt idx="21">
                  <c:v>93.944158835676774</c:v>
                </c:pt>
                <c:pt idx="22">
                  <c:v>96.113215557565425</c:v>
                </c:pt>
                <c:pt idx="23">
                  <c:v>97.087209453223622</c:v>
                </c:pt>
                <c:pt idx="24">
                  <c:v>96.663808933668136</c:v>
                </c:pt>
                <c:pt idx="25">
                  <c:v>98.200852069086977</c:v>
                </c:pt>
                <c:pt idx="26">
                  <c:v>99.244741518739389</c:v>
                </c:pt>
                <c:pt idx="27">
                  <c:v>99.94451730584602</c:v>
                </c:pt>
                <c:pt idx="28">
                  <c:v>100.83744666395449</c:v>
                </c:pt>
                <c:pt idx="29">
                  <c:v>99.462543294647759</c:v>
                </c:pt>
                <c:pt idx="30">
                  <c:v>100.77186067092703</c:v>
                </c:pt>
                <c:pt idx="31">
                  <c:v>103.03805244209195</c:v>
                </c:pt>
                <c:pt idx="32">
                  <c:v>101.93599406525055</c:v>
                </c:pt>
                <c:pt idx="33">
                  <c:v>101.13851654725617</c:v>
                </c:pt>
                <c:pt idx="34">
                  <c:v>99.737527984141366</c:v>
                </c:pt>
                <c:pt idx="35">
                  <c:v>99.056151622638666</c:v>
                </c:pt>
                <c:pt idx="36">
                  <c:v>99.664221598421847</c:v>
                </c:pt>
                <c:pt idx="37">
                  <c:v>99.69121376189463</c:v>
                </c:pt>
                <c:pt idx="38">
                  <c:v>100.21850927455229</c:v>
                </c:pt>
                <c:pt idx="39">
                  <c:v>100.77679603101993</c:v>
                </c:pt>
                <c:pt idx="40">
                  <c:v>102.00429677227758</c:v>
                </c:pt>
                <c:pt idx="41">
                  <c:v>102.61112153240238</c:v>
                </c:pt>
                <c:pt idx="42">
                  <c:v>104.70485626761857</c:v>
                </c:pt>
                <c:pt idx="43">
                  <c:v>105.90346077920198</c:v>
                </c:pt>
                <c:pt idx="44">
                  <c:v>104.90652322340857</c:v>
                </c:pt>
                <c:pt idx="45">
                  <c:v>104.00000737668864</c:v>
                </c:pt>
                <c:pt idx="46">
                  <c:v>102.74633669291647</c:v>
                </c:pt>
                <c:pt idx="47">
                  <c:v>104.33118447972741</c:v>
                </c:pt>
                <c:pt idx="48">
                  <c:v>103.97436247238156</c:v>
                </c:pt>
                <c:pt idx="49">
                  <c:v>105.63302816659265</c:v>
                </c:pt>
                <c:pt idx="50">
                  <c:v>107.24523686355667</c:v>
                </c:pt>
                <c:pt idx="51">
                  <c:v>111.08389442727872</c:v>
                </c:pt>
                <c:pt idx="52">
                  <c:v>111.02378794090494</c:v>
                </c:pt>
                <c:pt idx="53">
                  <c:v>114.71318491335857</c:v>
                </c:pt>
                <c:pt idx="54">
                  <c:v>114.14492443246161</c:v>
                </c:pt>
                <c:pt idx="55">
                  <c:v>113.02477074063371</c:v>
                </c:pt>
                <c:pt idx="56">
                  <c:v>112.75311379068874</c:v>
                </c:pt>
                <c:pt idx="57">
                  <c:v>112.65126142391667</c:v>
                </c:pt>
                <c:pt idx="58">
                  <c:v>110.9580538900599</c:v>
                </c:pt>
                <c:pt idx="59">
                  <c:v>107.09550988102804</c:v>
                </c:pt>
                <c:pt idx="60">
                  <c:v>99.964414422780663</c:v>
                </c:pt>
                <c:pt idx="61">
                  <c:v>95.802966944991141</c:v>
                </c:pt>
                <c:pt idx="62">
                  <c:v>94.135215947492227</c:v>
                </c:pt>
                <c:pt idx="63">
                  <c:v>92.154145512125936</c:v>
                </c:pt>
                <c:pt idx="64">
                  <c:v>92.497436447871408</c:v>
                </c:pt>
                <c:pt idx="65">
                  <c:v>92.857285038826959</c:v>
                </c:pt>
                <c:pt idx="66">
                  <c:v>90.709407040257361</c:v>
                </c:pt>
                <c:pt idx="67">
                  <c:v>88.332465595889857</c:v>
                </c:pt>
                <c:pt idx="68">
                  <c:v>88.056748588990715</c:v>
                </c:pt>
                <c:pt idx="69">
                  <c:v>86.573659451167643</c:v>
                </c:pt>
                <c:pt idx="70">
                  <c:v>84.263942570502948</c:v>
                </c:pt>
                <c:pt idx="71">
                  <c:v>83.290847581746334</c:v>
                </c:pt>
                <c:pt idx="72">
                  <c:v>80.434683642302033</c:v>
                </c:pt>
                <c:pt idx="73">
                  <c:v>79.6236205898431</c:v>
                </c:pt>
                <c:pt idx="74">
                  <c:v>80.978072994060156</c:v>
                </c:pt>
                <c:pt idx="75">
                  <c:v>79.888985862230143</c:v>
                </c:pt>
                <c:pt idx="76">
                  <c:v>80.892547499875405</c:v>
                </c:pt>
                <c:pt idx="77">
                  <c:v>82.501340999836714</c:v>
                </c:pt>
                <c:pt idx="78">
                  <c:v>81.355507085646849</c:v>
                </c:pt>
                <c:pt idx="79">
                  <c:v>83.307805185552269</c:v>
                </c:pt>
                <c:pt idx="80">
                  <c:v>82.523832452629421</c:v>
                </c:pt>
                <c:pt idx="81">
                  <c:v>83.55898726822349</c:v>
                </c:pt>
                <c:pt idx="82">
                  <c:v>83.17681485485079</c:v>
                </c:pt>
                <c:pt idx="83">
                  <c:v>85.584804980223353</c:v>
                </c:pt>
                <c:pt idx="84">
                  <c:v>86.035905168050121</c:v>
                </c:pt>
                <c:pt idx="85">
                  <c:v>87.56757425864788</c:v>
                </c:pt>
                <c:pt idx="86">
                  <c:v>89.951646534262807</c:v>
                </c:pt>
                <c:pt idx="87">
                  <c:v>90.953949744936253</c:v>
                </c:pt>
                <c:pt idx="88">
                  <c:v>93.005500434020561</c:v>
                </c:pt>
                <c:pt idx="89">
                  <c:v>95.414302410776784</c:v>
                </c:pt>
                <c:pt idx="90">
                  <c:v>95.508366448255686</c:v>
                </c:pt>
                <c:pt idx="91">
                  <c:v>96.074431496487435</c:v>
                </c:pt>
                <c:pt idx="92">
                  <c:v>97.005225004870397</c:v>
                </c:pt>
                <c:pt idx="93">
                  <c:v>97.769657691448757</c:v>
                </c:pt>
                <c:pt idx="94">
                  <c:v>98.854505748024309</c:v>
                </c:pt>
                <c:pt idx="95">
                  <c:v>100.1010399702897</c:v>
                </c:pt>
                <c:pt idx="96">
                  <c:v>100.75948778483679</c:v>
                </c:pt>
                <c:pt idx="97">
                  <c:v>103.13303758265846</c:v>
                </c:pt>
                <c:pt idx="98">
                  <c:v>105.48495180415374</c:v>
                </c:pt>
                <c:pt idx="99">
                  <c:v>108.50410762887604</c:v>
                </c:pt>
                <c:pt idx="100">
                  <c:v>111.89566687334181</c:v>
                </c:pt>
                <c:pt idx="101">
                  <c:v>113.20457390338498</c:v>
                </c:pt>
                <c:pt idx="102">
                  <c:v>114.40350074322095</c:v>
                </c:pt>
                <c:pt idx="103">
                  <c:v>114.54266672325994</c:v>
                </c:pt>
                <c:pt idx="104">
                  <c:v>116.17452750900449</c:v>
                </c:pt>
                <c:pt idx="105">
                  <c:v>116.24267342254757</c:v>
                </c:pt>
                <c:pt idx="106">
                  <c:v>114.17100678392981</c:v>
                </c:pt>
                <c:pt idx="107">
                  <c:v>112.35975635016631</c:v>
                </c:pt>
                <c:pt idx="108">
                  <c:v>111.21263722341861</c:v>
                </c:pt>
                <c:pt idx="109">
                  <c:v>112.70280359480275</c:v>
                </c:pt>
                <c:pt idx="110">
                  <c:v>114.6666910658639</c:v>
                </c:pt>
                <c:pt idx="111">
                  <c:v>116.64310424844778</c:v>
                </c:pt>
                <c:pt idx="112">
                  <c:v>115.47082482540468</c:v>
                </c:pt>
                <c:pt idx="113">
                  <c:v>114.82685413929296</c:v>
                </c:pt>
                <c:pt idx="114">
                  <c:v>116.48792801971354</c:v>
                </c:pt>
                <c:pt idx="115">
                  <c:v>115.83149440299016</c:v>
                </c:pt>
                <c:pt idx="116">
                  <c:v>112.97442637303232</c:v>
                </c:pt>
                <c:pt idx="117">
                  <c:v>113.62589928087267</c:v>
                </c:pt>
                <c:pt idx="118">
                  <c:v>112.13700928938705</c:v>
                </c:pt>
                <c:pt idx="119">
                  <c:v>113.66164918900425</c:v>
                </c:pt>
                <c:pt idx="120">
                  <c:v>110.7285774695203</c:v>
                </c:pt>
                <c:pt idx="121">
                  <c:v>110.20806685063756</c:v>
                </c:pt>
                <c:pt idx="122">
                  <c:v>108.97659571221956</c:v>
                </c:pt>
                <c:pt idx="123">
                  <c:v>93.633344135978945</c:v>
                </c:pt>
                <c:pt idx="124">
                  <c:v>90.591604515223793</c:v>
                </c:pt>
                <c:pt idx="125">
                  <c:v>92.682569725667264</c:v>
                </c:pt>
                <c:pt idx="126">
                  <c:v>93.597739769457107</c:v>
                </c:pt>
                <c:pt idx="127">
                  <c:v>93.564813252648563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90816"/>
        <c:axId val="125096704"/>
      </c:lineChart>
      <c:dateAx>
        <c:axId val="125090816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5096704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25096704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5090816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239655</xdr:colOff>
      <xdr:row>1</xdr:row>
      <xdr:rowOff>447681</xdr:rowOff>
    </xdr:from>
    <xdr:to>
      <xdr:col>9</xdr:col>
      <xdr:colOff>507873</xdr:colOff>
      <xdr:row>1</xdr:row>
      <xdr:rowOff>1438275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855" y="638181"/>
          <a:ext cx="1030218" cy="990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178969</xdr:colOff>
      <xdr:row>27</xdr:row>
      <xdr:rowOff>33341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69273</xdr:colOff>
      <xdr:row>54</xdr:row>
      <xdr:rowOff>39624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14</xdr:col>
      <xdr:colOff>91573</xdr:colOff>
      <xdr:row>82</xdr:row>
      <xdr:rowOff>39624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14</xdr:col>
      <xdr:colOff>69273</xdr:colOff>
      <xdr:row>137</xdr:row>
      <xdr:rowOff>39624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14</xdr:col>
      <xdr:colOff>91573</xdr:colOff>
      <xdr:row>165</xdr:row>
      <xdr:rowOff>39624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748392</xdr:colOff>
      <xdr:row>84</xdr:row>
      <xdr:rowOff>27214</xdr:rowOff>
    </xdr:from>
    <xdr:to>
      <xdr:col>14</xdr:col>
      <xdr:colOff>165361</xdr:colOff>
      <xdr:row>109</xdr:row>
      <xdr:rowOff>60555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0.00692</cdr:x>
      <cdr:y>0.01509</cdr:y>
    </cdr:from>
    <cdr:to>
      <cdr:x>0.98061</cdr:x>
      <cdr:y>0.17565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777" y="723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</a:t>
          </a:r>
          <a:r>
            <a:rPr lang="en-US" sz="1800" baseline="0">
              <a:latin typeface="Lato Black" panose="020F0A02020204030203" pitchFamily="34" charset="0"/>
            </a:rPr>
            <a:t> 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Midland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Permian Basin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0.00503</cdr:x>
      <cdr:y>0.02304</cdr:y>
    </cdr:from>
    <cdr:to>
      <cdr:x>0.97872</cdr:x>
      <cdr:y>0.1836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727" y="1104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</a:t>
          </a:r>
          <a:r>
            <a:rPr lang="en-US" sz="1800" baseline="0">
              <a:latin typeface="Lato Black" panose="020F0A02020204030203" pitchFamily="34" charset="0"/>
            </a:rPr>
            <a:t>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errymangrou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zoomScale="70" zoomScaleNormal="70" workbookViewId="0">
      <selection sqref="A1:R1"/>
    </sheetView>
  </sheetViews>
  <sheetFormatPr defaultRowHeight="15"/>
  <cols>
    <col min="1" max="3" width="1.77734375" customWidth="1"/>
    <col min="4" max="4" width="3" customWidth="1"/>
    <col min="16" max="18" width="1.77734375" customWidth="1"/>
  </cols>
  <sheetData>
    <row r="1" spans="1:18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120.75" customHeight="1">
      <c r="A2" s="76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s="54" customFormat="1" ht="30" customHeight="1">
      <c r="A3" s="79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s="54" customFormat="1" ht="27.75" customHeight="1">
      <c r="A4" s="82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</row>
    <row r="5" spans="1:18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ht="15.75">
      <c r="A6" s="44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1"/>
    </row>
    <row r="7" spans="1:18">
      <c r="A7" s="4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51"/>
    </row>
    <row r="8" spans="1:18" ht="15.75">
      <c r="A8" s="44"/>
      <c r="B8" s="44"/>
      <c r="C8" s="45"/>
      <c r="D8" s="72" t="s">
        <v>27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67"/>
      <c r="Q8" s="51"/>
      <c r="R8" s="51"/>
    </row>
    <row r="9" spans="1:18">
      <c r="A9" s="44"/>
      <c r="B9" s="44"/>
      <c r="C9" s="46"/>
      <c r="D9" s="72" t="s">
        <v>28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6"/>
      <c r="Q9" s="51"/>
      <c r="R9" s="51"/>
    </row>
    <row r="10" spans="1:18">
      <c r="A10" s="44"/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3"/>
      <c r="R10" s="51"/>
    </row>
    <row r="11" spans="1:18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3"/>
    </row>
  </sheetData>
  <mergeCells count="6">
    <mergeCell ref="D9:O9"/>
    <mergeCell ref="D8:O8"/>
    <mergeCell ref="A1:R1"/>
    <mergeCell ref="A2:R2"/>
    <mergeCell ref="A3:R3"/>
    <mergeCell ref="A4:R4"/>
  </mergeCells>
  <hyperlinks>
    <hyperlink ref="A4" r:id="rId1" xr:uid="{00000000-0004-0000-0000-000000000000}"/>
    <hyperlink ref="D9:O9" location="'Permian Basin Index'!A1" display="Table 2 - Permian Basin Economic Index, Results by Industry" xr:uid="{00000000-0004-0000-0000-000001000000}"/>
    <hyperlink ref="D8:P8" location="'Frost Texas Index'!A1" display="Table 3 - Frost Texas Index" xr:uid="{00000000-0004-0000-0000-000002000000}"/>
    <hyperlink ref="D8:O8" location="'Midland Index'!A1" display="Table 1 - Midland Economic Index, Results by Industry" xr:uid="{00000000-0004-0000-0000-000003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15"/>
  <sheetViews>
    <sheetView zoomScaleNormal="100" workbookViewId="0"/>
  </sheetViews>
  <sheetFormatPr defaultRowHeight="15"/>
  <cols>
    <col min="1" max="16384" width="8.88671875" style="10"/>
  </cols>
  <sheetData>
    <row r="1" spans="2:2" ht="35.25">
      <c r="B1" s="29" t="s">
        <v>29</v>
      </c>
    </row>
    <row r="29" spans="16:26">
      <c r="P29" s="30"/>
      <c r="Q29" s="37" t="str">
        <f>'Midland Index'!B3</f>
        <v>Energy</v>
      </c>
      <c r="R29" s="37" t="str">
        <f>'Midland Index'!C3</f>
        <v>Construction</v>
      </c>
      <c r="S29" s="37" t="str">
        <f>'Midland Index'!D3</f>
        <v>Manufacturing</v>
      </c>
      <c r="T29" s="37" t="str">
        <f>'Midland Index'!E3</f>
        <v>Retail</v>
      </c>
      <c r="U29" s="37" t="str">
        <f>'Midland Index'!F3</f>
        <v>Financial Services</v>
      </c>
      <c r="V29" s="37" t="str">
        <f>'Midland Index'!G3</f>
        <v>Real Estate</v>
      </c>
      <c r="W29" s="37" t="str">
        <f>'Midland Index'!H3</f>
        <v>Professional &amp; Business Services</v>
      </c>
      <c r="X29" s="37" t="str">
        <f>'Midland Index'!I3</f>
        <v>Health Care</v>
      </c>
      <c r="Y29" s="37" t="str">
        <f>'Midland Index'!J3</f>
        <v>Hospitality &amp; Tourism</v>
      </c>
      <c r="Z29" s="37" t="str">
        <f>'Midland Index'!K3</f>
        <v>Other Activity</v>
      </c>
    </row>
    <row r="30" spans="16:26">
      <c r="P30" s="65">
        <f>INDEX('Midland Index'!A:A, COUNTA('Midland Index'!$B:$B)-1)</f>
        <v>44043</v>
      </c>
      <c r="Q30" s="32">
        <f>INDEX('Midland Index'!B:B, COUNTA('Midland Index'!$B:$B)-1)</f>
        <v>75.592727426539369</v>
      </c>
      <c r="R30" s="32">
        <f>INDEX('Midland Index'!C:C, COUNTA('Midland Index'!$B:$B)-1)</f>
        <v>184.35230456770469</v>
      </c>
      <c r="S30" s="32">
        <f>INDEX('Midland Index'!D:D, COUNTA('Midland Index'!$B:$B)-1)</f>
        <v>112.05560784881617</v>
      </c>
      <c r="T30" s="32">
        <f>INDEX('Midland Index'!E:E, COUNTA('Midland Index'!$B:$B)-1)</f>
        <v>120.86053317040229</v>
      </c>
      <c r="U30" s="32">
        <f>INDEX('Midland Index'!F:F, COUNTA('Midland Index'!$B:$B)-1)</f>
        <v>199.94102887925183</v>
      </c>
      <c r="V30" s="32">
        <f>INDEX('Midland Index'!G:G, COUNTA('Midland Index'!$B:$B)-1)</f>
        <v>160.04244219035792</v>
      </c>
      <c r="W30" s="32">
        <f>INDEX('Midland Index'!H:H, COUNTA('Midland Index'!$B:$B)-1)</f>
        <v>115.87115745909004</v>
      </c>
      <c r="X30" s="32">
        <f>INDEX('Midland Index'!I:I, COUNTA('Midland Index'!$B:$B)-1)</f>
        <v>91.767881241565448</v>
      </c>
      <c r="Y30" s="32">
        <f>INDEX('Midland Index'!J:J, COUNTA('Midland Index'!$B:$B)-1)</f>
        <v>125.272769225698</v>
      </c>
      <c r="Z30" s="33">
        <f>INDEX('Midland Index'!K:K, COUNTA('Midland Index'!$B:$B)-1)</f>
        <v>114.2765444468798</v>
      </c>
    </row>
    <row r="31" spans="16:26">
      <c r="P31" s="66">
        <f>INDEX('Midland Index'!A:A, COUNTA('Midland Index'!$B:$B))</f>
        <v>44074</v>
      </c>
      <c r="Q31" s="35">
        <f>INDEX('Midland Index'!B:B, COUNTA('Midland Index'!$B:$B))</f>
        <v>75.961828543051666</v>
      </c>
      <c r="R31" s="35">
        <f>INDEX('Midland Index'!C:C, COUNTA('Midland Index'!$B:$B))</f>
        <v>174.39870711305196</v>
      </c>
      <c r="S31" s="35">
        <f>INDEX('Midland Index'!D:D, COUNTA('Midland Index'!$B:$B))</f>
        <v>113.09825501411918</v>
      </c>
      <c r="T31" s="35">
        <f>INDEX('Midland Index'!E:E, COUNTA('Midland Index'!$B:$B))</f>
        <v>122.2111457696884</v>
      </c>
      <c r="U31" s="35">
        <f>INDEX('Midland Index'!F:F, COUNTA('Midland Index'!$B:$B))</f>
        <v>202.14472644414172</v>
      </c>
      <c r="V31" s="35">
        <f>INDEX('Midland Index'!G:G, COUNTA('Midland Index'!$B:$B))</f>
        <v>158.07941331994974</v>
      </c>
      <c r="W31" s="35">
        <f>INDEX('Midland Index'!H:H, COUNTA('Midland Index'!$B:$B))</f>
        <v>119.53059057369238</v>
      </c>
      <c r="X31" s="35">
        <f>INDEX('Midland Index'!I:I, COUNTA('Midland Index'!$B:$B))</f>
        <v>90.882037440741897</v>
      </c>
      <c r="Y31" s="35">
        <f>INDEX('Midland Index'!J:J, COUNTA('Midland Index'!$B:$B))</f>
        <v>127.87025744140819</v>
      </c>
      <c r="Z31" s="36">
        <f>INDEX('Midland Index'!K:K, COUNTA('Midland Index'!$B:$B))</f>
        <v>116.63900804709272</v>
      </c>
    </row>
    <row r="32" spans="16:26">
      <c r="P32" s="40" t="s">
        <v>16</v>
      </c>
      <c r="Q32" s="68">
        <f>Q31-Q30</f>
        <v>0.36910111651229727</v>
      </c>
      <c r="R32" s="70">
        <f t="shared" ref="R32:Y32" si="0">R31-R30</f>
        <v>-9.953597454652737</v>
      </c>
      <c r="S32" s="70">
        <f t="shared" si="0"/>
        <v>1.0426471653030092</v>
      </c>
      <c r="T32" s="70">
        <f t="shared" si="0"/>
        <v>1.3506125992861087</v>
      </c>
      <c r="U32" s="70">
        <f t="shared" si="0"/>
        <v>2.2036975648898931</v>
      </c>
      <c r="V32" s="70">
        <f t="shared" si="0"/>
        <v>-1.9630288704081806</v>
      </c>
      <c r="W32" s="70">
        <f t="shared" si="0"/>
        <v>3.6594331146023364</v>
      </c>
      <c r="X32" s="70">
        <f t="shared" si="0"/>
        <v>-0.88584380082355096</v>
      </c>
      <c r="Y32" s="70">
        <f t="shared" si="0"/>
        <v>2.597488215710186</v>
      </c>
      <c r="Z32" s="71">
        <f>Z31-Z30</f>
        <v>2.3624636002129193</v>
      </c>
    </row>
    <row r="112" spans="16:26">
      <c r="P112" s="30"/>
      <c r="Q112" s="41" t="str">
        <f>'Permian Basin Index'!B$3</f>
        <v>Energy</v>
      </c>
      <c r="R112" s="42" t="str">
        <f>'Permian Basin Index'!C$3</f>
        <v>Construction</v>
      </c>
      <c r="S112" s="42" t="str">
        <f>'Permian Basin Index'!D$3</f>
        <v>Manufacturing</v>
      </c>
      <c r="T112" s="42" t="str">
        <f>'Permian Basin Index'!E$3</f>
        <v>Retail</v>
      </c>
      <c r="U112" s="42" t="str">
        <f>'Permian Basin Index'!F$3</f>
        <v>Financial Services</v>
      </c>
      <c r="V112" s="42" t="str">
        <f>'Permian Basin Index'!G$3</f>
        <v>Real Estate</v>
      </c>
      <c r="W112" s="42" t="str">
        <f>'Permian Basin Index'!H$3</f>
        <v>Professional &amp; Business Services</v>
      </c>
      <c r="X112" s="42" t="str">
        <f>'Permian Basin Index'!I$3</f>
        <v>Health Care</v>
      </c>
      <c r="Y112" s="42" t="str">
        <f>'Permian Basin Index'!J$3</f>
        <v>Hospitality &amp; Tourism</v>
      </c>
      <c r="Z112" s="43" t="str">
        <f>'Permian Basin Index'!K$3</f>
        <v>Other Activity</v>
      </c>
    </row>
    <row r="113" spans="16:26">
      <c r="P113" s="38">
        <f>INDEX('Permian Basin Index'!A:A, COUNTA('Permian Basin Index'!$B:$B)-1)</f>
        <v>44043</v>
      </c>
      <c r="Q113" s="31">
        <f>INDEX('Permian Basin Index'!B:B, COUNTA('Permian Basin Index'!$B:$B)-1)</f>
        <v>68.540606853485414</v>
      </c>
      <c r="R113" s="32">
        <f>INDEX('Permian Basin Index'!C:C, COUNTA('Permian Basin Index'!$B:$B)-1)</f>
        <v>181.94690887890286</v>
      </c>
      <c r="S113" s="32">
        <f>INDEX('Permian Basin Index'!D:D, COUNTA('Permian Basin Index'!$B:$B)-1)</f>
        <v>96.623963828183875</v>
      </c>
      <c r="T113" s="32">
        <f>INDEX('Permian Basin Index'!E:E, COUNTA('Permian Basin Index'!$B:$B)-1)</f>
        <v>120.26867742353916</v>
      </c>
      <c r="U113" s="32">
        <f>INDEX('Permian Basin Index'!F:F, COUNTA('Permian Basin Index'!$B:$B)-1)</f>
        <v>115.6598599668139</v>
      </c>
      <c r="V113" s="32">
        <f>INDEX('Permian Basin Index'!G:G, COUNTA('Permian Basin Index'!$B:$B)-1)</f>
        <v>162.75013023546197</v>
      </c>
      <c r="W113" s="32">
        <f>INDEX('Permian Basin Index'!H:H, COUNTA('Permian Basin Index'!$B:$B)-1)</f>
        <v>104.13504270378024</v>
      </c>
      <c r="X113" s="32">
        <f>INDEX('Permian Basin Index'!I:I, COUNTA('Permian Basin Index'!$B:$B)-1)</f>
        <v>92.918801138956553</v>
      </c>
      <c r="Y113" s="32">
        <f>INDEX('Permian Basin Index'!J:J, COUNTA('Permian Basin Index'!$B:$B)-1)</f>
        <v>118.30288298927407</v>
      </c>
      <c r="Z113" s="33">
        <f>INDEX('Permian Basin Index'!K:K, COUNTA('Permian Basin Index'!$B:$B)-1)</f>
        <v>107.50581278967711</v>
      </c>
    </row>
    <row r="114" spans="16:26">
      <c r="P114" s="39">
        <f>INDEX('Permian Basin Index'!A:A, COUNTA('Permian Basin Index'!$B:$B))</f>
        <v>44074</v>
      </c>
      <c r="Q114" s="34">
        <f>INDEX('Permian Basin Index'!B:B, COUNTA('Permian Basin Index'!$B:$B))</f>
        <v>68.748971169242552</v>
      </c>
      <c r="R114" s="35">
        <f>INDEX('Permian Basin Index'!C:C, COUNTA('Permian Basin Index'!$B:$B))</f>
        <v>169.04156072564871</v>
      </c>
      <c r="S114" s="35">
        <f>INDEX('Permian Basin Index'!D:D, COUNTA('Permian Basin Index'!$B:$B))</f>
        <v>96.454408440090432</v>
      </c>
      <c r="T114" s="35">
        <f>INDEX('Permian Basin Index'!E:E, COUNTA('Permian Basin Index'!$B:$B))</f>
        <v>120.61382978123432</v>
      </c>
      <c r="U114" s="35">
        <f>INDEX('Permian Basin Index'!F:F, COUNTA('Permian Basin Index'!$B:$B))</f>
        <v>116.5194650146651</v>
      </c>
      <c r="V114" s="35">
        <f>INDEX('Permian Basin Index'!G:G, COUNTA('Permian Basin Index'!$B:$B))</f>
        <v>163.33677961699112</v>
      </c>
      <c r="W114" s="35">
        <f>INDEX('Permian Basin Index'!H:H, COUNTA('Permian Basin Index'!$B:$B))</f>
        <v>105.4810804879387</v>
      </c>
      <c r="X114" s="35">
        <f>INDEX('Permian Basin Index'!I:I, COUNTA('Permian Basin Index'!$B:$B))</f>
        <v>92.348037356746644</v>
      </c>
      <c r="Y114" s="35">
        <f>INDEX('Permian Basin Index'!J:J, COUNTA('Permian Basin Index'!$B:$B))</f>
        <v>119.76128917603491</v>
      </c>
      <c r="Z114" s="36">
        <f>INDEX('Permian Basin Index'!K:K, COUNTA('Permian Basin Index'!$B:$B))</f>
        <v>109.68156691252329</v>
      </c>
    </row>
    <row r="115" spans="16:26">
      <c r="P115" s="69" t="s">
        <v>16</v>
      </c>
      <c r="Q115" s="68">
        <f>Q114-Q113</f>
        <v>0.20836431575713732</v>
      </c>
      <c r="R115" s="70">
        <f t="shared" ref="R115:Y115" si="1">R114-R113</f>
        <v>-12.905348153254153</v>
      </c>
      <c r="S115" s="70">
        <f t="shared" si="1"/>
        <v>-0.16955538809344262</v>
      </c>
      <c r="T115" s="70">
        <f t="shared" si="1"/>
        <v>0.34515235769515584</v>
      </c>
      <c r="U115" s="70">
        <f t="shared" si="1"/>
        <v>0.85960504785120406</v>
      </c>
      <c r="V115" s="70">
        <f t="shared" si="1"/>
        <v>0.58664938152915624</v>
      </c>
      <c r="W115" s="70">
        <f t="shared" si="1"/>
        <v>1.3460377841584545</v>
      </c>
      <c r="X115" s="70">
        <f t="shared" si="1"/>
        <v>-0.57076378220990875</v>
      </c>
      <c r="Y115" s="70">
        <f t="shared" si="1"/>
        <v>1.4584061867608398</v>
      </c>
      <c r="Z115" s="71">
        <f>Z114-Z113</f>
        <v>2.1757541228461861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workbookViewId="0">
      <selection sqref="A1:D1"/>
    </sheetView>
  </sheetViews>
  <sheetFormatPr defaultRowHeight="15"/>
  <cols>
    <col min="1" max="1" width="24.77734375" style="11" bestFit="1" customWidth="1"/>
    <col min="2" max="3" width="8.88671875" style="11"/>
    <col min="4" max="4" width="8.88671875" style="27"/>
    <col min="5" max="16384" width="8.88671875" style="11"/>
  </cols>
  <sheetData>
    <row r="1" spans="1:4" ht="15.75" customHeight="1">
      <c r="A1" s="85" t="s">
        <v>26</v>
      </c>
      <c r="B1" s="85"/>
      <c r="C1" s="85"/>
      <c r="D1" s="85"/>
    </row>
    <row r="2" spans="1:4">
      <c r="A2" s="86" t="s">
        <v>15</v>
      </c>
      <c r="B2" s="86"/>
      <c r="C2" s="86"/>
      <c r="D2" s="86"/>
    </row>
    <row r="3" spans="1:4" ht="15.75" customHeight="1">
      <c r="A3" s="21" t="s">
        <v>14</v>
      </c>
      <c r="B3" s="61">
        <f ca="1">INDEX(INDIRECT(CONCATENATE("'", A7, " Index'!A:A")), COUNTA(INDIRECT(CONCATENATE("'", A7, " Index'!B:B")))-1)</f>
        <v>44043</v>
      </c>
      <c r="C3" s="61">
        <f ca="1">INDEX(INDIRECT(CONCATENATE("'", A7, " Index'!A:A")), COUNTA(INDIRECT(CONCATENATE("'", A7, " Index'!B:B"))))</f>
        <v>44074</v>
      </c>
      <c r="D3" s="24" t="s">
        <v>13</v>
      </c>
    </row>
    <row r="4" spans="1:4">
      <c r="A4" s="11" t="str">
        <f>A7</f>
        <v>Midland</v>
      </c>
      <c r="B4" s="22">
        <f ca="1">B28</f>
        <v>94.597270171264114</v>
      </c>
      <c r="C4" s="22">
        <f ca="1">C28</f>
        <v>95.091800939552272</v>
      </c>
      <c r="D4" s="25">
        <f ca="1">ROUND(C4,1)-ROUND(B4,1)</f>
        <v>0.5</v>
      </c>
    </row>
    <row r="5" spans="1:4" ht="15.75" customHeight="1">
      <c r="A5" s="62" t="str">
        <f>A30</f>
        <v>Permian Basin</v>
      </c>
      <c r="B5" s="63">
        <f ca="1">B51</f>
        <v>93.597739769457107</v>
      </c>
      <c r="C5" s="63">
        <f ca="1">C51</f>
        <v>93.564813252648563</v>
      </c>
      <c r="D5" s="64">
        <f t="shared" ref="D5" ca="1" si="0">ROUND(C5,1)-ROUND(B5,1)</f>
        <v>0</v>
      </c>
    </row>
    <row r="7" spans="1:4" ht="20.25">
      <c r="A7" s="19" t="s">
        <v>23</v>
      </c>
      <c r="B7" s="20"/>
      <c r="C7" s="20"/>
      <c r="D7" s="23"/>
    </row>
    <row r="9" spans="1:4" ht="18">
      <c r="A9" s="85" t="str">
        <f>CONCATENATE(UPPER(A7), " INDEX")</f>
        <v>MIDLAND INDEX</v>
      </c>
      <c r="B9" s="85"/>
    </row>
    <row r="10" spans="1:4">
      <c r="A10" s="86" t="s">
        <v>11</v>
      </c>
      <c r="B10" s="86"/>
    </row>
    <row r="11" spans="1:4">
      <c r="A11" s="87"/>
      <c r="B11" s="87"/>
    </row>
    <row r="12" spans="1:4">
      <c r="A12" s="12" t="s">
        <v>9</v>
      </c>
      <c r="B12" s="15">
        <f ca="1">C28</f>
        <v>95.091800939552272</v>
      </c>
      <c r="C12" s="12"/>
      <c r="D12" s="25"/>
    </row>
    <row r="13" spans="1:4">
      <c r="A13" s="14" t="s">
        <v>25</v>
      </c>
      <c r="B13" s="18" t="str">
        <f ca="1">CONCATENATE(IF(D28&gt;0, "Up ", "Down "), ROUND(D28, 1))</f>
        <v>Up 0.5</v>
      </c>
      <c r="C13" s="12"/>
      <c r="D13" s="25"/>
    </row>
    <row r="14" spans="1:4">
      <c r="A14" s="12"/>
      <c r="B14" s="12"/>
      <c r="C14" s="12"/>
      <c r="D14" s="25"/>
    </row>
    <row r="15" spans="1:4" ht="18">
      <c r="A15" s="85" t="str">
        <f>A9</f>
        <v>MIDLAND INDEX</v>
      </c>
      <c r="B15" s="85"/>
      <c r="C15" s="85"/>
      <c r="D15" s="85"/>
    </row>
    <row r="16" spans="1:4">
      <c r="A16" s="86" t="s">
        <v>12</v>
      </c>
      <c r="B16" s="86"/>
      <c r="C16" s="86"/>
      <c r="D16" s="86"/>
    </row>
    <row r="17" spans="1:4">
      <c r="A17" s="13" t="s">
        <v>10</v>
      </c>
      <c r="B17" s="61">
        <f ca="1">INDEX(INDIRECT(CONCATENATE("'", A7, " Index'!A:A")), COUNTA(INDIRECT(CONCATENATE("'", A7, " Index'!B:B")))-1)</f>
        <v>44043</v>
      </c>
      <c r="C17" s="61">
        <f ca="1">INDEX(INDIRECT(CONCATENATE("'", A7, " Index'!A:A")), COUNTA(INDIRECT(CONCATENATE("'", A7, " Index'!B:B"))))</f>
        <v>44074</v>
      </c>
      <c r="D17" s="28" t="s">
        <v>13</v>
      </c>
    </row>
    <row r="18" spans="1:4">
      <c r="A18" s="12" t="str">
        <f>'Midland Index'!B$3</f>
        <v>Energy</v>
      </c>
      <c r="B18" s="15">
        <f ca="1">INDEX(INDIRECT(CONCATENATE("'", A7, " Index'!B:B")), COUNTA(INDIRECT(CONCATENATE("'", A7, " Index'!B:B")))-1)</f>
        <v>75.592727426539369</v>
      </c>
      <c r="C18" s="15">
        <f ca="1">INDEX(INDIRECT(CONCATENATE("'", A7, " Index'!B:B")), COUNTA(INDIRECT(CONCATENATE("'", A7, " Index'!B:B"))))</f>
        <v>75.961828543051666</v>
      </c>
      <c r="D18" s="25">
        <f ca="1">ROUND(C18,1)-ROUND(B18,1)</f>
        <v>0.40000000000000568</v>
      </c>
    </row>
    <row r="19" spans="1:4">
      <c r="A19" s="12" t="str">
        <f>'Midland Index'!C$3</f>
        <v>Construction</v>
      </c>
      <c r="B19" s="15">
        <f ca="1">INDEX(INDIRECT(CONCATENATE("'", A7, " Index'!C:C")), COUNTA(INDIRECT(CONCATENATE("'", A7, " Index'!B:B")))-1)</f>
        <v>184.35230456770469</v>
      </c>
      <c r="C19" s="15">
        <f ca="1">INDEX(INDIRECT(CONCATENATE("'", A7, " Index'!C:C")), COUNTA(INDIRECT(CONCATENATE("'", A7, " Index'!B:B"))))</f>
        <v>174.39870711305196</v>
      </c>
      <c r="D19" s="25">
        <f t="shared" ref="D19:D28" ca="1" si="1">ROUND(C19,1)-ROUND(B19,1)</f>
        <v>-10</v>
      </c>
    </row>
    <row r="20" spans="1:4">
      <c r="A20" s="12" t="str">
        <f>'Midland Index'!D$3</f>
        <v>Manufacturing</v>
      </c>
      <c r="B20" s="15">
        <f ca="1">INDEX(INDIRECT(CONCATENATE("'", A7, " Index'!D:D")), COUNTA(INDIRECT(CONCATENATE("'", A7, " Index'!B:B")))-1)</f>
        <v>112.05560784881617</v>
      </c>
      <c r="C20" s="15">
        <f ca="1">INDEX(INDIRECT(CONCATENATE("'", A7, " Index'!D:D")), COUNTA(INDIRECT(CONCATENATE("'", A7, " Index'!B:B"))))</f>
        <v>113.09825501411918</v>
      </c>
      <c r="D20" s="25">
        <f t="shared" ca="1" si="1"/>
        <v>1</v>
      </c>
    </row>
    <row r="21" spans="1:4">
      <c r="A21" s="12" t="str">
        <f>'Midland Index'!E$3</f>
        <v>Retail</v>
      </c>
      <c r="B21" s="15">
        <f ca="1">INDEX(INDIRECT(CONCATENATE("'", A7, " Index'!E:E")), COUNTA(INDIRECT(CONCATENATE("'", A7, " Index'!B:B")))-1)</f>
        <v>120.86053317040229</v>
      </c>
      <c r="C21" s="15">
        <f ca="1">INDEX(INDIRECT(CONCATENATE("'", A7, " Index'!E:E")), COUNTA(INDIRECT(CONCATENATE("'", A7, " Index'!B:B"))))</f>
        <v>122.2111457696884</v>
      </c>
      <c r="D21" s="25">
        <f t="shared" ca="1" si="1"/>
        <v>1.2999999999999972</v>
      </c>
    </row>
    <row r="22" spans="1:4">
      <c r="A22" s="12" t="str">
        <f>'Midland Index'!F$3</f>
        <v>Financial Services</v>
      </c>
      <c r="B22" s="15">
        <f ca="1">INDEX(INDIRECT(CONCATENATE("'", A7, " Index'!F:F")), COUNTA(INDIRECT(CONCATENATE("'", A7, " Index'!B:B")))-1)</f>
        <v>199.94102887925183</v>
      </c>
      <c r="C22" s="15">
        <f ca="1">INDEX(INDIRECT(CONCATENATE("'", A7, " Index'!F:F")), COUNTA(INDIRECT(CONCATENATE("'", A7, " Index'!B:B"))))</f>
        <v>202.14472644414172</v>
      </c>
      <c r="D22" s="25">
        <f t="shared" ca="1" si="1"/>
        <v>2.1999999999999886</v>
      </c>
    </row>
    <row r="23" spans="1:4">
      <c r="A23" s="12" t="str">
        <f>'Midland Index'!G$3</f>
        <v>Real Estate</v>
      </c>
      <c r="B23" s="15">
        <f ca="1">INDEX(INDIRECT(CONCATENATE("'", A7, " Index'!G:G")), COUNTA(INDIRECT(CONCATENATE("'", A7, " Index'!B:B")))-1)</f>
        <v>160.04244219035792</v>
      </c>
      <c r="C23" s="15">
        <f ca="1">INDEX(INDIRECT(CONCATENATE("'", A7, " Index'!G:G")), COUNTA(INDIRECT(CONCATENATE("'", A7, " Index'!B:B"))))</f>
        <v>158.07941331994974</v>
      </c>
      <c r="D23" s="25">
        <f t="shared" ca="1" si="1"/>
        <v>-1.9000000000000057</v>
      </c>
    </row>
    <row r="24" spans="1:4">
      <c r="A24" s="12" t="str">
        <f>'Midland Index'!H$3</f>
        <v>Professional &amp; Business Services</v>
      </c>
      <c r="B24" s="15">
        <f ca="1">INDEX(INDIRECT(CONCATENATE("'", A7, " Index'!H:H")), COUNTA(INDIRECT(CONCATENATE("'", A7, " Index'!B:B")))-1)</f>
        <v>115.87115745909004</v>
      </c>
      <c r="C24" s="15">
        <f ca="1">INDEX(INDIRECT(CONCATENATE("'", A7, " Index'!H:H")), COUNTA(INDIRECT(CONCATENATE("'", A7, " Index'!B:B"))))</f>
        <v>119.53059057369238</v>
      </c>
      <c r="D24" s="25">
        <f t="shared" ca="1" si="1"/>
        <v>3.5999999999999943</v>
      </c>
    </row>
    <row r="25" spans="1:4">
      <c r="A25" s="12" t="str">
        <f>'Midland Index'!I$3</f>
        <v>Health Care</v>
      </c>
      <c r="B25" s="15">
        <f ca="1">INDEX(INDIRECT(CONCATENATE("'", A7, " Index'!I:I")), COUNTA(INDIRECT(CONCATENATE("'", A7, " Index'!B:B")))-1)</f>
        <v>91.767881241565448</v>
      </c>
      <c r="C25" s="15">
        <f ca="1">INDEX(INDIRECT(CONCATENATE("'", A7, " Index'!I:I")), COUNTA(INDIRECT(CONCATENATE("'", A7, " Index'!B:B"))))</f>
        <v>90.882037440741897</v>
      </c>
      <c r="D25" s="25">
        <f t="shared" ca="1" si="1"/>
        <v>-0.89999999999999147</v>
      </c>
    </row>
    <row r="26" spans="1:4">
      <c r="A26" s="12" t="str">
        <f>'Midland Index'!J$3</f>
        <v>Hospitality &amp; Tourism</v>
      </c>
      <c r="B26" s="15">
        <f ca="1">INDEX(INDIRECT(CONCATENATE("'", A7, " Index'!J:J")), COUNTA(INDIRECT(CONCATENATE("'", A7, " Index'!B:B")))-1)</f>
        <v>125.272769225698</v>
      </c>
      <c r="C26" s="15">
        <f ca="1">INDEX(INDIRECT(CONCATENATE("'", A7, " Index'!J:J")), COUNTA(INDIRECT(CONCATENATE("'", A7, " Index'!B:B"))))</f>
        <v>127.87025744140819</v>
      </c>
      <c r="D26" s="25">
        <f t="shared" ca="1" si="1"/>
        <v>2.6000000000000085</v>
      </c>
    </row>
    <row r="27" spans="1:4">
      <c r="A27" s="12" t="str">
        <f>'Midland Index'!K$3</f>
        <v>Other Activity</v>
      </c>
      <c r="B27" s="15">
        <f ca="1">INDEX(INDIRECT(CONCATENATE("'", A7, " Index'!K:K")), COUNTA(INDIRECT(CONCATENATE("'", A7, " Index'!B:B")))-1)</f>
        <v>114.2765444468798</v>
      </c>
      <c r="C27" s="15">
        <f ca="1">INDEX(INDIRECT(CONCATENATE("'", A7, " Index'!K:K")), COUNTA(INDIRECT(CONCATENATE("'", A7, " Index'!B:B"))))</f>
        <v>116.63900804709272</v>
      </c>
      <c r="D27" s="25">
        <f t="shared" ca="1" si="1"/>
        <v>2.2999999999999972</v>
      </c>
    </row>
    <row r="28" spans="1:4">
      <c r="A28" s="16" t="str">
        <f>'Midland Index'!L$3</f>
        <v>Midland Composite</v>
      </c>
      <c r="B28" s="17">
        <f ca="1">INDEX(INDIRECT(CONCATENATE("'", A7, " Index'!L:L")), COUNTA(INDIRECT(CONCATENATE("'", A7, " Index'!B:B")))-1)</f>
        <v>94.597270171264114</v>
      </c>
      <c r="C28" s="17">
        <f ca="1">INDEX(INDIRECT(CONCATENATE("'", A7, " Index'!L:L")), COUNTA(INDIRECT(CONCATENATE("'", A7, " Index'!B:B"))))</f>
        <v>95.091800939552272</v>
      </c>
      <c r="D28" s="26">
        <f t="shared" ca="1" si="1"/>
        <v>0.5</v>
      </c>
    </row>
    <row r="30" spans="1:4" ht="20.25">
      <c r="A30" s="19" t="s">
        <v>24</v>
      </c>
      <c r="B30" s="20"/>
      <c r="C30" s="20"/>
      <c r="D30" s="23"/>
    </row>
    <row r="32" spans="1:4" ht="18">
      <c r="A32" s="85" t="str">
        <f>CONCATENATE(UPPER(A30), " INDEX")</f>
        <v>PERMIAN BASIN INDEX</v>
      </c>
      <c r="B32" s="85"/>
    </row>
    <row r="33" spans="1:4">
      <c r="A33" s="86" t="s">
        <v>11</v>
      </c>
      <c r="B33" s="86"/>
    </row>
    <row r="34" spans="1:4">
      <c r="A34" s="87"/>
      <c r="B34" s="87"/>
    </row>
    <row r="35" spans="1:4">
      <c r="A35" s="12" t="s">
        <v>9</v>
      </c>
      <c r="B35" s="15">
        <f ca="1">C51</f>
        <v>93.564813252648563</v>
      </c>
      <c r="C35" s="12"/>
      <c r="D35" s="25"/>
    </row>
    <row r="36" spans="1:4">
      <c r="A36" s="14" t="s">
        <v>25</v>
      </c>
      <c r="B36" s="18" t="str">
        <f ca="1">CONCATENATE(IF(D51&gt;0, "Up ", "Down "), ROUND(D51, 1))</f>
        <v>Down 0</v>
      </c>
      <c r="C36" s="12"/>
      <c r="D36" s="25"/>
    </row>
    <row r="37" spans="1:4">
      <c r="A37" s="12"/>
      <c r="B37" s="12"/>
      <c r="C37" s="12"/>
      <c r="D37" s="25"/>
    </row>
    <row r="38" spans="1:4" ht="18">
      <c r="A38" s="85" t="str">
        <f>A32</f>
        <v>PERMIAN BASIN INDEX</v>
      </c>
      <c r="B38" s="85"/>
      <c r="C38" s="85"/>
      <c r="D38" s="85"/>
    </row>
    <row r="39" spans="1:4">
      <c r="A39" s="86" t="s">
        <v>12</v>
      </c>
      <c r="B39" s="86"/>
      <c r="C39" s="86"/>
      <c r="D39" s="86"/>
    </row>
    <row r="40" spans="1:4">
      <c r="A40" s="13" t="s">
        <v>10</v>
      </c>
      <c r="B40" s="61">
        <f ca="1">INDEX(INDIRECT(CONCATENATE("'", A30, " Index'!A:A")), COUNTA(INDIRECT(CONCATENATE("'", A30, " Index'!B:B")))-1)</f>
        <v>44043</v>
      </c>
      <c r="C40" s="61">
        <f ca="1">INDEX(INDIRECT(CONCATENATE("'", A30, " Index'!A:A")), COUNTA(INDIRECT(CONCATENATE("'", A30, " Index'!B:B"))))</f>
        <v>44074</v>
      </c>
      <c r="D40" s="28" t="s">
        <v>13</v>
      </c>
    </row>
    <row r="41" spans="1:4">
      <c r="A41" s="12" t="str">
        <f>'Permian Basin Index'!B$3</f>
        <v>Energy</v>
      </c>
      <c r="B41" s="15">
        <f ca="1">INDEX(INDIRECT(CONCATENATE("'", A30, " Index'!B:B")), COUNTA(INDIRECT(CONCATENATE("'", A30, " Index'!B:B")))-1)</f>
        <v>68.540606853485414</v>
      </c>
      <c r="C41" s="15">
        <f ca="1">INDEX(INDIRECT(CONCATENATE("'", A30, " Index'!B:B")), COUNTA(INDIRECT(CONCATENATE("'", A30, " Index'!B:B"))))</f>
        <v>68.748971169242552</v>
      </c>
      <c r="D41" s="25">
        <f ca="1">ROUND(C41,1)-ROUND(B41,1)</f>
        <v>0.20000000000000284</v>
      </c>
    </row>
    <row r="42" spans="1:4">
      <c r="A42" s="12" t="str">
        <f>'Permian Basin Index'!C$3</f>
        <v>Construction</v>
      </c>
      <c r="B42" s="15">
        <f ca="1">INDEX(INDIRECT(CONCATENATE("'", A30, " Index'!C:C")), COUNTA(INDIRECT(CONCATENATE("'", A30, " Index'!B:B")))-1)</f>
        <v>181.94690887890286</v>
      </c>
      <c r="C42" s="15">
        <f ca="1">INDEX(INDIRECT(CONCATENATE("'", A30, " Index'!C:C")), COUNTA(INDIRECT(CONCATENATE("'", A30, " Index'!B:B"))))</f>
        <v>169.04156072564871</v>
      </c>
      <c r="D42" s="25">
        <f t="shared" ref="D42:D51" ca="1" si="2">ROUND(C42,1)-ROUND(B42,1)</f>
        <v>-12.900000000000006</v>
      </c>
    </row>
    <row r="43" spans="1:4">
      <c r="A43" s="12" t="str">
        <f>'Permian Basin Index'!D$3</f>
        <v>Manufacturing</v>
      </c>
      <c r="B43" s="15">
        <f ca="1">INDEX(INDIRECT(CONCATENATE("'", A30, " Index'!D:D")), COUNTA(INDIRECT(CONCATENATE("'", A30, " Index'!B:B")))-1)</f>
        <v>96.623963828183875</v>
      </c>
      <c r="C43" s="15">
        <f ca="1">INDEX(INDIRECT(CONCATENATE("'", A30, " Index'!D:D")), COUNTA(INDIRECT(CONCATENATE("'", A30, " Index'!B:B"))))</f>
        <v>96.454408440090432</v>
      </c>
      <c r="D43" s="25">
        <f t="shared" ca="1" si="2"/>
        <v>-9.9999999999994316E-2</v>
      </c>
    </row>
    <row r="44" spans="1:4">
      <c r="A44" s="12" t="str">
        <f>'Permian Basin Index'!E$3</f>
        <v>Retail</v>
      </c>
      <c r="B44" s="15">
        <f ca="1">INDEX(INDIRECT(CONCATENATE("'", A30, " Index'!E:E")), COUNTA(INDIRECT(CONCATENATE("'", A30, " Index'!B:B")))-1)</f>
        <v>120.26867742353916</v>
      </c>
      <c r="C44" s="15">
        <f ca="1">INDEX(INDIRECT(CONCATENATE("'", A30, " Index'!E:E")), COUNTA(INDIRECT(CONCATENATE("'", A30, " Index'!B:B"))))</f>
        <v>120.61382978123432</v>
      </c>
      <c r="D44" s="25">
        <f t="shared" ca="1" si="2"/>
        <v>0.29999999999999716</v>
      </c>
    </row>
    <row r="45" spans="1:4">
      <c r="A45" s="12" t="str">
        <f>'Permian Basin Index'!F$3</f>
        <v>Financial Services</v>
      </c>
      <c r="B45" s="15">
        <f ca="1">INDEX(INDIRECT(CONCATENATE("'", A30, " Index'!F:F")), COUNTA(INDIRECT(CONCATENATE("'", A30, " Index'!B:B")))-1)</f>
        <v>115.6598599668139</v>
      </c>
      <c r="C45" s="15">
        <f ca="1">INDEX(INDIRECT(CONCATENATE("'", A30, " Index'!F:F")), COUNTA(INDIRECT(CONCATENATE("'", A30, " Index'!B:B"))))</f>
        <v>116.5194650146651</v>
      </c>
      <c r="D45" s="25">
        <f t="shared" ca="1" si="2"/>
        <v>0.79999999999999716</v>
      </c>
    </row>
    <row r="46" spans="1:4">
      <c r="A46" s="12" t="str">
        <f>'Permian Basin Index'!G$3</f>
        <v>Real Estate</v>
      </c>
      <c r="B46" s="15">
        <f ca="1">INDEX(INDIRECT(CONCATENATE("'", A30, " Index'!G:G")), COUNTA(INDIRECT(CONCATENATE("'", A30, " Index'!B:B")))-1)</f>
        <v>162.75013023546197</v>
      </c>
      <c r="C46" s="15">
        <f ca="1">INDEX(INDIRECT(CONCATENATE("'", A30, " Index'!G:G")), COUNTA(INDIRECT(CONCATENATE("'", A30, " Index'!B:B"))))</f>
        <v>163.33677961699112</v>
      </c>
      <c r="D46" s="25">
        <f t="shared" ca="1" si="2"/>
        <v>0.5</v>
      </c>
    </row>
    <row r="47" spans="1:4">
      <c r="A47" s="12" t="str">
        <f>'Permian Basin Index'!H$3</f>
        <v>Professional &amp; Business Services</v>
      </c>
      <c r="B47" s="15">
        <f ca="1">INDEX(INDIRECT(CONCATENATE("'", A30, " Index'!H:H")), COUNTA(INDIRECT(CONCATENATE("'", A30, " Index'!B:B")))-1)</f>
        <v>104.13504270378024</v>
      </c>
      <c r="C47" s="15">
        <f ca="1">INDEX(INDIRECT(CONCATENATE("'", A30, " Index'!H:H")), COUNTA(INDIRECT(CONCATENATE("'", A30, " Index'!B:B"))))</f>
        <v>105.4810804879387</v>
      </c>
      <c r="D47" s="25">
        <f t="shared" ca="1" si="2"/>
        <v>1.4000000000000057</v>
      </c>
    </row>
    <row r="48" spans="1:4">
      <c r="A48" s="12" t="str">
        <f>'Permian Basin Index'!I$3</f>
        <v>Health Care</v>
      </c>
      <c r="B48" s="15">
        <f ca="1">INDEX(INDIRECT(CONCATENATE("'", A30, " Index'!I:I")), COUNTA(INDIRECT(CONCATENATE("'", A30, " Index'!B:B")))-1)</f>
        <v>92.918801138956553</v>
      </c>
      <c r="C48" s="15">
        <f ca="1">INDEX(INDIRECT(CONCATENATE("'", A30, " Index'!I:I")), COUNTA(INDIRECT(CONCATENATE("'", A30, " Index'!B:B"))))</f>
        <v>92.348037356746644</v>
      </c>
      <c r="D48" s="25">
        <f t="shared" ca="1" si="2"/>
        <v>-0.60000000000000853</v>
      </c>
    </row>
    <row r="49" spans="1:4">
      <c r="A49" s="12" t="str">
        <f>'Permian Basin Index'!J$3</f>
        <v>Hospitality &amp; Tourism</v>
      </c>
      <c r="B49" s="15">
        <f ca="1">INDEX(INDIRECT(CONCATENATE("'", A30, " Index'!J:J")), COUNTA(INDIRECT(CONCATENATE("'", A30, " Index'!B:B")))-1)</f>
        <v>118.30288298927407</v>
      </c>
      <c r="C49" s="15">
        <f ca="1">INDEX(INDIRECT(CONCATENATE("'", A30, " Index'!J:J")), COUNTA(INDIRECT(CONCATENATE("'", A30, " Index'!B:B"))))</f>
        <v>119.76128917603491</v>
      </c>
      <c r="D49" s="25">
        <f t="shared" ca="1" si="2"/>
        <v>1.5</v>
      </c>
    </row>
    <row r="50" spans="1:4">
      <c r="A50" s="12" t="str">
        <f>'Permian Basin Index'!K$3</f>
        <v>Other Activity</v>
      </c>
      <c r="B50" s="15">
        <f ca="1">INDEX(INDIRECT(CONCATENATE("'", A30, " Index'!K:K")), COUNTA(INDIRECT(CONCATENATE("'", A30, " Index'!B:B")))-1)</f>
        <v>107.50581278967711</v>
      </c>
      <c r="C50" s="15">
        <f ca="1">INDEX(INDIRECT(CONCATENATE("'", A30, " Index'!K:K")), COUNTA(INDIRECT(CONCATENATE("'", A30, " Index'!B:B"))))</f>
        <v>109.68156691252329</v>
      </c>
      <c r="D50" s="25">
        <f t="shared" ca="1" si="2"/>
        <v>2.2000000000000028</v>
      </c>
    </row>
    <row r="51" spans="1:4">
      <c r="A51" s="16" t="str">
        <f>'Permian Basin Index'!L$3</f>
        <v>Permian Basin Composite</v>
      </c>
      <c r="B51" s="17">
        <f ca="1">INDEX(INDIRECT(CONCATENATE("'", A30, " Index'!L:L")), COUNTA(INDIRECT(CONCATENATE("'", A30, " Index'!B:B")))-1)</f>
        <v>93.597739769457107</v>
      </c>
      <c r="C51" s="17">
        <f ca="1">INDEX(INDIRECT(CONCATENATE("'", A30, " Index'!L:L")), COUNTA(INDIRECT(CONCATENATE("'", A30, " Index'!B:B"))))</f>
        <v>93.564813252648563</v>
      </c>
      <c r="D51" s="26">
        <f t="shared" ca="1" si="2"/>
        <v>0</v>
      </c>
    </row>
  </sheetData>
  <mergeCells count="12">
    <mergeCell ref="A32:B32"/>
    <mergeCell ref="A33:B33"/>
    <mergeCell ref="A34:B34"/>
    <mergeCell ref="A38:D38"/>
    <mergeCell ref="A39:D39"/>
    <mergeCell ref="A1:D1"/>
    <mergeCell ref="A2:D2"/>
    <mergeCell ref="A16:D16"/>
    <mergeCell ref="A15:D15"/>
    <mergeCell ref="A9:B9"/>
    <mergeCell ref="A10:B10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1"/>
  <sheetViews>
    <sheetView tabSelected="1"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 activeCell="B4" sqref="B4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6" width="8.88671875" style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8.21875" style="1" bestFit="1" customWidth="1"/>
  </cols>
  <sheetData>
    <row r="1" spans="1:12" ht="21">
      <c r="A1" s="56"/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22</v>
      </c>
    </row>
    <row r="4" spans="1:12">
      <c r="A4" s="59">
        <v>40209</v>
      </c>
      <c r="B4" s="7">
        <v>66.685425897308235</v>
      </c>
      <c r="C4" s="7">
        <v>53.487023449115071</v>
      </c>
      <c r="D4" s="7">
        <v>69.828397654043883</v>
      </c>
      <c r="E4" s="7">
        <v>97.0125735601505</v>
      </c>
      <c r="F4" s="7">
        <v>70.012299764223471</v>
      </c>
      <c r="G4" s="7">
        <v>96.891588250330514</v>
      </c>
      <c r="H4" s="7">
        <v>76.488686797179184</v>
      </c>
      <c r="I4" s="7">
        <v>97.512024637530715</v>
      </c>
      <c r="J4" s="7">
        <v>90.490160530045813</v>
      </c>
      <c r="K4" s="7">
        <v>90.027241130976606</v>
      </c>
      <c r="L4" s="9">
        <v>72.540305647305317</v>
      </c>
    </row>
    <row r="5" spans="1:12">
      <c r="A5" s="59">
        <v>40237</v>
      </c>
      <c r="B5" s="7">
        <v>67.535203099074081</v>
      </c>
      <c r="C5" s="7">
        <v>63.194396681860887</v>
      </c>
      <c r="D5" s="7">
        <v>71.073781768155811</v>
      </c>
      <c r="E5" s="7">
        <v>99.482265170273664</v>
      </c>
      <c r="F5" s="7">
        <v>71.161659354443387</v>
      </c>
      <c r="G5" s="7">
        <v>98.116968786980848</v>
      </c>
      <c r="H5" s="7">
        <v>78.242165164592805</v>
      </c>
      <c r="I5" s="7">
        <v>96.667704764870763</v>
      </c>
      <c r="J5" s="7">
        <v>91.703200712001845</v>
      </c>
      <c r="K5" s="7">
        <v>89.557566458966093</v>
      </c>
      <c r="L5" s="9">
        <v>73.552743576223151</v>
      </c>
    </row>
    <row r="6" spans="1:12">
      <c r="A6" s="59">
        <v>40268</v>
      </c>
      <c r="B6" s="7">
        <v>70.77374860638956</v>
      </c>
      <c r="C6" s="7">
        <v>81.484425951433494</v>
      </c>
      <c r="D6" s="7">
        <v>69.915284917819136</v>
      </c>
      <c r="E6" s="7">
        <v>99.405087307457308</v>
      </c>
      <c r="F6" s="7">
        <v>72.153171104508573</v>
      </c>
      <c r="G6" s="7">
        <v>96.420757112877311</v>
      </c>
      <c r="H6" s="7">
        <v>80.115446401829715</v>
      </c>
      <c r="I6" s="7">
        <v>98.356344510190667</v>
      </c>
      <c r="J6" s="7">
        <v>91.149421498500175</v>
      </c>
      <c r="K6" s="7">
        <v>90.022544384256506</v>
      </c>
      <c r="L6" s="9">
        <v>76.079165811697493</v>
      </c>
    </row>
    <row r="7" spans="1:12">
      <c r="A7" s="59">
        <v>40298</v>
      </c>
      <c r="B7" s="7">
        <v>73.925279963268508</v>
      </c>
      <c r="C7" s="7">
        <v>80.750063720308503</v>
      </c>
      <c r="D7" s="7">
        <v>73.564549996379696</v>
      </c>
      <c r="E7" s="7">
        <v>100.60134418111072</v>
      </c>
      <c r="F7" s="7">
        <v>72.417840833763051</v>
      </c>
      <c r="G7" s="7">
        <v>111.70998959200782</v>
      </c>
      <c r="H7" s="7">
        <v>80.997631170528493</v>
      </c>
      <c r="I7" s="7">
        <v>95.601923942004916</v>
      </c>
      <c r="J7" s="7">
        <v>91.676830273263676</v>
      </c>
      <c r="K7" s="7">
        <v>89.477721764724308</v>
      </c>
      <c r="L7" s="9">
        <v>78.984164040399577</v>
      </c>
    </row>
    <row r="8" spans="1:12">
      <c r="A8" s="59">
        <v>40329</v>
      </c>
      <c r="B8" s="7">
        <v>71.080083384740959</v>
      </c>
      <c r="C8" s="7">
        <v>83.107975265455337</v>
      </c>
      <c r="D8" s="7">
        <v>75.331257693143144</v>
      </c>
      <c r="E8" s="7">
        <v>100.49844036402226</v>
      </c>
      <c r="F8" s="7">
        <v>72.503156744521291</v>
      </c>
      <c r="G8" s="7">
        <v>96.950068760401223</v>
      </c>
      <c r="H8" s="7">
        <v>81.55308083970921</v>
      </c>
      <c r="I8" s="7">
        <v>96.086369770580291</v>
      </c>
      <c r="J8" s="7">
        <v>91.18897715660745</v>
      </c>
      <c r="K8" s="7">
        <v>90.238594733381348</v>
      </c>
      <c r="L8" s="9">
        <v>76.7341386440294</v>
      </c>
    </row>
    <row r="9" spans="1:12">
      <c r="A9" s="59">
        <v>40359</v>
      </c>
      <c r="B9" s="7">
        <v>72.679483656442386</v>
      </c>
      <c r="C9" s="7">
        <v>92.466432785212064</v>
      </c>
      <c r="D9" s="7">
        <v>75.823618854536235</v>
      </c>
      <c r="E9" s="7">
        <v>99.93246937003569</v>
      </c>
      <c r="F9" s="7">
        <v>72.701251534224951</v>
      </c>
      <c r="G9" s="7">
        <v>120.90015356645843</v>
      </c>
      <c r="H9" s="7">
        <v>82.489721458327665</v>
      </c>
      <c r="I9" s="7">
        <v>97.387452853039903</v>
      </c>
      <c r="J9" s="7">
        <v>91.782312028216367</v>
      </c>
      <c r="K9" s="7">
        <v>90.680088925071232</v>
      </c>
      <c r="L9" s="9">
        <v>79.207976536247031</v>
      </c>
    </row>
    <row r="10" spans="1:12">
      <c r="A10" s="59">
        <v>40390</v>
      </c>
      <c r="B10" s="7">
        <v>73.577459187185681</v>
      </c>
      <c r="C10" s="7">
        <v>79.190918389625253</v>
      </c>
      <c r="D10" s="7">
        <v>78.198537397726454</v>
      </c>
      <c r="E10" s="7">
        <v>99.945332347171757</v>
      </c>
      <c r="F10" s="7">
        <v>74.717595258625508</v>
      </c>
      <c r="G10" s="7">
        <v>126.08239151240412</v>
      </c>
      <c r="H10" s="7">
        <v>82.261006888665008</v>
      </c>
      <c r="I10" s="7">
        <v>96.792276549361574</v>
      </c>
      <c r="J10" s="7">
        <v>90.595642284998519</v>
      </c>
      <c r="K10" s="7">
        <v>91.295362745405015</v>
      </c>
      <c r="L10" s="9">
        <v>79.933582856563362</v>
      </c>
    </row>
    <row r="11" spans="1:12">
      <c r="A11" s="59">
        <v>40421</v>
      </c>
      <c r="B11" s="7">
        <v>75.153637169261401</v>
      </c>
      <c r="C11" s="7">
        <v>73.509154411784721</v>
      </c>
      <c r="D11" s="7">
        <v>77.329664759973937</v>
      </c>
      <c r="E11" s="7">
        <v>99.76525066726694</v>
      </c>
      <c r="F11" s="7">
        <v>76.782299885995513</v>
      </c>
      <c r="G11" s="7">
        <v>122.99469414086752</v>
      </c>
      <c r="H11" s="7">
        <v>83.045171127508368</v>
      </c>
      <c r="I11" s="7">
        <v>98.217931416311984</v>
      </c>
      <c r="J11" s="7">
        <v>92.375646899825298</v>
      </c>
      <c r="K11" s="7">
        <v>91.12627986348123</v>
      </c>
      <c r="L11" s="9">
        <v>80.749114413982895</v>
      </c>
    </row>
    <row r="12" spans="1:12">
      <c r="A12" s="59">
        <v>40451</v>
      </c>
      <c r="B12" s="7">
        <v>75.258986800570426</v>
      </c>
      <c r="C12" s="7">
        <v>73.208758323127313</v>
      </c>
      <c r="D12" s="7">
        <v>77.995800448917535</v>
      </c>
      <c r="E12" s="7">
        <v>99.070649901919793</v>
      </c>
      <c r="F12" s="7">
        <v>78.623877851296527</v>
      </c>
      <c r="G12" s="7">
        <v>122.56937029713666</v>
      </c>
      <c r="H12" s="7">
        <v>82.282789228632879</v>
      </c>
      <c r="I12" s="7">
        <v>97.982629156718232</v>
      </c>
      <c r="J12" s="7">
        <v>92.573425190361604</v>
      </c>
      <c r="K12" s="7">
        <v>91.234305038043644</v>
      </c>
      <c r="L12" s="9">
        <v>80.829092597931123</v>
      </c>
    </row>
    <row r="13" spans="1:12">
      <c r="A13" s="59">
        <v>40482</v>
      </c>
      <c r="B13" s="7">
        <v>77.849311203599214</v>
      </c>
      <c r="C13" s="7">
        <v>65.987987021778295</v>
      </c>
      <c r="D13" s="7">
        <v>79.588733618130476</v>
      </c>
      <c r="E13" s="7">
        <v>100.45985143261407</v>
      </c>
      <c r="F13" s="7">
        <v>78.006634230444817</v>
      </c>
      <c r="G13" s="7">
        <v>118.66743991868942</v>
      </c>
      <c r="H13" s="7">
        <v>84.395676205516381</v>
      </c>
      <c r="I13" s="7">
        <v>99.93425378040763</v>
      </c>
      <c r="J13" s="7">
        <v>92.467943435408912</v>
      </c>
      <c r="K13" s="7">
        <v>91.497322854369543</v>
      </c>
      <c r="L13" s="9">
        <v>82.436704803668874</v>
      </c>
    </row>
    <row r="14" spans="1:12">
      <c r="A14" s="59">
        <v>40512</v>
      </c>
      <c r="B14" s="7">
        <v>79.390994112274868</v>
      </c>
      <c r="C14" s="7">
        <v>68.954107892685883</v>
      </c>
      <c r="D14" s="7">
        <v>80.602418362175072</v>
      </c>
      <c r="E14" s="7">
        <v>100.75569990674342</v>
      </c>
      <c r="F14" s="7">
        <v>77.264661877636556</v>
      </c>
      <c r="G14" s="7">
        <v>115.03542495886491</v>
      </c>
      <c r="H14" s="7">
        <v>84.6788466250987</v>
      </c>
      <c r="I14" s="7">
        <v>101.52600436001245</v>
      </c>
      <c r="J14" s="7">
        <v>92.019645976859934</v>
      </c>
      <c r="K14" s="7">
        <v>91.680495976453642</v>
      </c>
      <c r="L14" s="9">
        <v>83.440041989877869</v>
      </c>
    </row>
    <row r="15" spans="1:12">
      <c r="A15" s="59">
        <v>40543</v>
      </c>
      <c r="B15" s="7">
        <v>81.560081495109827</v>
      </c>
      <c r="C15" s="7">
        <v>72.198093800996034</v>
      </c>
      <c r="D15" s="7">
        <v>80.457606255882993</v>
      </c>
      <c r="E15" s="7">
        <v>99.868154484355401</v>
      </c>
      <c r="F15" s="7">
        <v>76.641325788983266</v>
      </c>
      <c r="G15" s="7">
        <v>110.51864275898272</v>
      </c>
      <c r="H15" s="7">
        <v>85.46301086394206</v>
      </c>
      <c r="I15" s="7">
        <v>102.17654590124226</v>
      </c>
      <c r="J15" s="7">
        <v>91.821867686323628</v>
      </c>
      <c r="K15" s="7">
        <v>91.79321789773617</v>
      </c>
      <c r="L15" s="9">
        <v>84.720339094978172</v>
      </c>
    </row>
    <row r="16" spans="1:12">
      <c r="A16" s="59">
        <v>40574</v>
      </c>
      <c r="B16" s="7">
        <v>82.857429167843108</v>
      </c>
      <c r="C16" s="7">
        <v>60.754653413865746</v>
      </c>
      <c r="D16" s="7">
        <v>83.064224169140545</v>
      </c>
      <c r="E16" s="7">
        <v>100.66565906679101</v>
      </c>
      <c r="F16" s="7">
        <v>77.05674165818975</v>
      </c>
      <c r="G16" s="7">
        <v>115.4831282122687</v>
      </c>
      <c r="H16" s="7">
        <v>87.608571350777353</v>
      </c>
      <c r="I16" s="7">
        <v>99.532855808159454</v>
      </c>
      <c r="J16" s="7">
        <v>93.259056597554135</v>
      </c>
      <c r="K16" s="7">
        <v>92.295769796787425</v>
      </c>
      <c r="L16" s="9">
        <v>85.82980353553414</v>
      </c>
    </row>
    <row r="17" spans="1:12">
      <c r="A17" s="59">
        <v>40602</v>
      </c>
      <c r="B17" s="7">
        <v>83.239610996727038</v>
      </c>
      <c r="C17" s="7">
        <v>71.960328273460675</v>
      </c>
      <c r="D17" s="7">
        <v>83.38281080298313</v>
      </c>
      <c r="E17" s="7">
        <v>100.65279608965496</v>
      </c>
      <c r="F17" s="7">
        <v>77.501190405278891</v>
      </c>
      <c r="G17" s="7">
        <v>112.96576388267835</v>
      </c>
      <c r="H17" s="7">
        <v>86.726386582078575</v>
      </c>
      <c r="I17" s="7">
        <v>100.23876258694072</v>
      </c>
      <c r="J17" s="7">
        <v>94.2347628308666</v>
      </c>
      <c r="K17" s="7">
        <v>93.31026708833015</v>
      </c>
      <c r="L17" s="9">
        <v>86.332042312886017</v>
      </c>
    </row>
    <row r="18" spans="1:12">
      <c r="A18" s="59">
        <v>40633</v>
      </c>
      <c r="B18" s="7">
        <v>88.796148450386738</v>
      </c>
      <c r="C18" s="7">
        <v>87.302721780229362</v>
      </c>
      <c r="D18" s="7">
        <v>88.653971472015058</v>
      </c>
      <c r="E18" s="7">
        <v>101.65610830626748</v>
      </c>
      <c r="F18" s="7">
        <v>78.034415260485929</v>
      </c>
      <c r="G18" s="7">
        <v>112.27851393029353</v>
      </c>
      <c r="H18" s="7">
        <v>87.97887113023117</v>
      </c>
      <c r="I18" s="7">
        <v>99.671268902038136</v>
      </c>
      <c r="J18" s="7">
        <v>95.869730032633413</v>
      </c>
      <c r="K18" s="7">
        <v>93.610858878416877</v>
      </c>
      <c r="L18" s="9">
        <v>90.681591215655587</v>
      </c>
    </row>
    <row r="19" spans="1:12">
      <c r="A19" s="59">
        <v>40663</v>
      </c>
      <c r="B19" s="7">
        <v>92.643085649439683</v>
      </c>
      <c r="C19" s="7">
        <v>66.541828302349018</v>
      </c>
      <c r="D19" s="7">
        <v>87.843023676779382</v>
      </c>
      <c r="E19" s="7">
        <v>99.18641669614432</v>
      </c>
      <c r="F19" s="7">
        <v>79.664694743673266</v>
      </c>
      <c r="G19" s="7">
        <v>109.62835171590028</v>
      </c>
      <c r="H19" s="7">
        <v>89.87393470743595</v>
      </c>
      <c r="I19" s="7">
        <v>100.22492127755285</v>
      </c>
      <c r="J19" s="7">
        <v>94.683060289415565</v>
      </c>
      <c r="K19" s="7">
        <v>94.559601715878131</v>
      </c>
      <c r="L19" s="9">
        <v>92.682787888178098</v>
      </c>
    </row>
    <row r="20" spans="1:12">
      <c r="A20" s="59">
        <v>40694</v>
      </c>
      <c r="B20" s="7">
        <v>91.727019587683728</v>
      </c>
      <c r="C20" s="7">
        <v>99.248878096742018</v>
      </c>
      <c r="D20" s="7">
        <v>86.974151039026864</v>
      </c>
      <c r="E20" s="7">
        <v>98.671897610702004</v>
      </c>
      <c r="F20" s="7">
        <v>81.36164377026293</v>
      </c>
      <c r="G20" s="7">
        <v>109.4055922006888</v>
      </c>
      <c r="H20" s="7">
        <v>91.518501375010217</v>
      </c>
      <c r="I20" s="7">
        <v>100.82009758123118</v>
      </c>
      <c r="J20" s="7">
        <v>96.278471833075116</v>
      </c>
      <c r="K20" s="7">
        <v>94.921251213326229</v>
      </c>
      <c r="L20" s="9">
        <v>92.92861621402912</v>
      </c>
    </row>
    <row r="21" spans="1:12">
      <c r="A21" s="59">
        <v>40724</v>
      </c>
      <c r="B21" s="7">
        <v>91.216218847056354</v>
      </c>
      <c r="C21" s="7">
        <v>88.325925309591057</v>
      </c>
      <c r="D21" s="7">
        <v>91.231626964014197</v>
      </c>
      <c r="E21" s="7">
        <v>98.826253336334702</v>
      </c>
      <c r="F21" s="7">
        <v>83.379869295923115</v>
      </c>
      <c r="G21" s="7">
        <v>111.85773823978126</v>
      </c>
      <c r="H21" s="7">
        <v>92.07395104419092</v>
      </c>
      <c r="I21" s="7">
        <v>100.84778020000692</v>
      </c>
      <c r="J21" s="7">
        <v>96.397138807396914</v>
      </c>
      <c r="K21" s="7">
        <v>94.770955318282873</v>
      </c>
      <c r="L21" s="9">
        <v>92.780306238995479</v>
      </c>
    </row>
    <row r="22" spans="1:12">
      <c r="A22" s="59">
        <v>40755</v>
      </c>
      <c r="B22" s="7">
        <v>92.824214141427703</v>
      </c>
      <c r="C22" s="7">
        <v>85.134993808458432</v>
      </c>
      <c r="D22" s="7">
        <v>90.913040330171597</v>
      </c>
      <c r="E22" s="7">
        <v>99.225005627552491</v>
      </c>
      <c r="F22" s="7">
        <v>84.40047269492382</v>
      </c>
      <c r="G22" s="7">
        <v>117.17288161882469</v>
      </c>
      <c r="H22" s="7">
        <v>95.243281509516166</v>
      </c>
      <c r="I22" s="7">
        <v>100.95851067510986</v>
      </c>
      <c r="J22" s="7">
        <v>95.658766522728016</v>
      </c>
      <c r="K22" s="7">
        <v>97.861414660112089</v>
      </c>
      <c r="L22" s="9">
        <v>94.443457392476901</v>
      </c>
    </row>
    <row r="23" spans="1:12">
      <c r="A23" s="59">
        <v>40786</v>
      </c>
      <c r="B23" s="7">
        <v>89.657375186515424</v>
      </c>
      <c r="C23" s="7">
        <v>103.26065556972397</v>
      </c>
      <c r="D23" s="7">
        <v>92.100499601766714</v>
      </c>
      <c r="E23" s="7">
        <v>98.491815930797188</v>
      </c>
      <c r="F23" s="7">
        <v>85.296392504678991</v>
      </c>
      <c r="G23" s="7">
        <v>121.68261991744426</v>
      </c>
      <c r="H23" s="7">
        <v>94.382879080785258</v>
      </c>
      <c r="I23" s="7">
        <v>99.837364614692547</v>
      </c>
      <c r="J23" s="7">
        <v>96.568546659195036</v>
      </c>
      <c r="K23" s="7">
        <v>97.556126123305262</v>
      </c>
      <c r="L23" s="9">
        <v>93.002522331747855</v>
      </c>
    </row>
    <row r="24" spans="1:12">
      <c r="A24" s="59">
        <v>40816</v>
      </c>
      <c r="B24" s="7">
        <v>90.207208175696891</v>
      </c>
      <c r="C24" s="7">
        <v>91.059999640588188</v>
      </c>
      <c r="D24" s="7">
        <v>95.315328361451023</v>
      </c>
      <c r="E24" s="7">
        <v>98.903431199151044</v>
      </c>
      <c r="F24" s="7">
        <v>86.37692571065611</v>
      </c>
      <c r="G24" s="7">
        <v>119.2959626794854</v>
      </c>
      <c r="H24" s="7">
        <v>94.818525880142673</v>
      </c>
      <c r="I24" s="7">
        <v>101.01387591266133</v>
      </c>
      <c r="J24" s="7">
        <v>96.212545736229686</v>
      </c>
      <c r="K24" s="7">
        <v>95.264113723893914</v>
      </c>
      <c r="L24" s="9">
        <v>93.009632594633501</v>
      </c>
    </row>
    <row r="25" spans="1:12">
      <c r="A25" s="59">
        <v>40847</v>
      </c>
      <c r="B25" s="7">
        <v>91.681545961753116</v>
      </c>
      <c r="C25" s="7">
        <v>75.5903220597923</v>
      </c>
      <c r="D25" s="7">
        <v>90.99992759394685</v>
      </c>
      <c r="E25" s="7">
        <v>97.321285011415895</v>
      </c>
      <c r="F25" s="7">
        <v>87.523772784093183</v>
      </c>
      <c r="G25" s="7">
        <v>108.52345721260937</v>
      </c>
      <c r="H25" s="7">
        <v>94.513573120592483</v>
      </c>
      <c r="I25" s="7">
        <v>99.615903664486666</v>
      </c>
      <c r="J25" s="7">
        <v>97.320104163233012</v>
      </c>
      <c r="K25" s="7">
        <v>95.954535491749382</v>
      </c>
      <c r="L25" s="9">
        <v>92.903052315571884</v>
      </c>
    </row>
    <row r="26" spans="1:12">
      <c r="A26" s="59">
        <v>40877</v>
      </c>
      <c r="B26" s="7">
        <v>95.932877015216036</v>
      </c>
      <c r="C26" s="7">
        <v>74.359477898295907</v>
      </c>
      <c r="D26" s="7">
        <v>95.460140467743102</v>
      </c>
      <c r="E26" s="7">
        <v>96.961121651606263</v>
      </c>
      <c r="F26" s="7">
        <v>88.67356834425911</v>
      </c>
      <c r="G26" s="7">
        <v>107.44918293458502</v>
      </c>
      <c r="H26" s="7">
        <v>96.027445748359511</v>
      </c>
      <c r="I26" s="7">
        <v>99.117616526523406</v>
      </c>
      <c r="J26" s="7">
        <v>96.383953588027822</v>
      </c>
      <c r="K26" s="7">
        <v>96.039076932711282</v>
      </c>
      <c r="L26" s="9">
        <v>95.904706703710417</v>
      </c>
    </row>
    <row r="27" spans="1:12">
      <c r="A27" s="59">
        <v>40908</v>
      </c>
      <c r="B27" s="7">
        <v>96.741008421154959</v>
      </c>
      <c r="C27" s="7">
        <v>79.214207333755894</v>
      </c>
      <c r="D27" s="7">
        <v>95.286365940192596</v>
      </c>
      <c r="E27" s="7">
        <v>97.552818599864935</v>
      </c>
      <c r="F27" s="7">
        <v>89.765794145156576</v>
      </c>
      <c r="G27" s="7">
        <v>95.11093022223541</v>
      </c>
      <c r="H27" s="7">
        <v>96.071010428295253</v>
      </c>
      <c r="I27" s="7">
        <v>99.602062355098795</v>
      </c>
      <c r="J27" s="7">
        <v>96.647657975409572</v>
      </c>
      <c r="K27" s="7">
        <v>96.306791495757267</v>
      </c>
      <c r="L27" s="9">
        <v>96.042783095614098</v>
      </c>
    </row>
    <row r="28" spans="1:12">
      <c r="A28" s="59">
        <v>40939</v>
      </c>
      <c r="B28" s="7">
        <v>97.883529941464118</v>
      </c>
      <c r="C28" s="7">
        <v>77.648592013022721</v>
      </c>
      <c r="D28" s="7">
        <v>95.22844109767577</v>
      </c>
      <c r="E28" s="7">
        <v>97.797215165450041</v>
      </c>
      <c r="F28" s="7">
        <v>91.040314447426098</v>
      </c>
      <c r="G28" s="7">
        <v>93.044679878170655</v>
      </c>
      <c r="H28" s="7">
        <v>97.214583276608494</v>
      </c>
      <c r="I28" s="7">
        <v>101.13844769715215</v>
      </c>
      <c r="J28" s="7">
        <v>97.240992847018489</v>
      </c>
      <c r="K28" s="7">
        <v>97.034787237373578</v>
      </c>
      <c r="L28" s="9">
        <v>96.846216419210535</v>
      </c>
    </row>
    <row r="29" spans="1:12">
      <c r="A29" s="59">
        <v>40968</v>
      </c>
      <c r="B29" s="7">
        <v>98.856033316602407</v>
      </c>
      <c r="C29" s="7">
        <v>94.471840251578968</v>
      </c>
      <c r="D29" s="7">
        <v>98.269495329809573</v>
      </c>
      <c r="E29" s="7">
        <v>94.87731935556485</v>
      </c>
      <c r="F29" s="7">
        <v>92.520555938917923</v>
      </c>
      <c r="G29" s="7">
        <v>85.913544879806096</v>
      </c>
      <c r="H29" s="7">
        <v>99.338361423475916</v>
      </c>
      <c r="I29" s="7">
        <v>103.43610505553825</v>
      </c>
      <c r="J29" s="7">
        <v>96.990473679005831</v>
      </c>
      <c r="K29" s="7">
        <v>99.538153239189654</v>
      </c>
      <c r="L29" s="9">
        <v>98.054594834652747</v>
      </c>
    </row>
    <row r="30" spans="1:12">
      <c r="A30" s="59">
        <v>40999</v>
      </c>
      <c r="B30" s="7">
        <v>102.15275294870618</v>
      </c>
      <c r="C30" s="7">
        <v>91.103646157486992</v>
      </c>
      <c r="D30" s="7">
        <v>96.763449424371871</v>
      </c>
      <c r="E30" s="7">
        <v>97.244107148599539</v>
      </c>
      <c r="F30" s="7">
        <v>93.31674522384705</v>
      </c>
      <c r="G30" s="7">
        <v>81.607233053514335</v>
      </c>
      <c r="H30" s="7">
        <v>97.737359435837391</v>
      </c>
      <c r="I30" s="7">
        <v>101.52600436001245</v>
      </c>
      <c r="J30" s="7">
        <v>96.845436265945878</v>
      </c>
      <c r="K30" s="7">
        <v>97.58900335034599</v>
      </c>
      <c r="L30" s="9">
        <v>99.589002473687245</v>
      </c>
    </row>
    <row r="31" spans="1:12">
      <c r="A31" s="59">
        <v>41029</v>
      </c>
      <c r="B31" s="7">
        <v>102.47177778782827</v>
      </c>
      <c r="C31" s="7">
        <v>92.314983070094755</v>
      </c>
      <c r="D31" s="7">
        <v>98.559119542393745</v>
      </c>
      <c r="E31" s="7">
        <v>97.424188828504356</v>
      </c>
      <c r="F31" s="7">
        <v>95.170373660913128</v>
      </c>
      <c r="G31" s="7">
        <v>87.282206822175837</v>
      </c>
      <c r="H31" s="7">
        <v>98.957170474038179</v>
      </c>
      <c r="I31" s="7">
        <v>101.19381293470363</v>
      </c>
      <c r="J31" s="7">
        <v>97.280548505125751</v>
      </c>
      <c r="K31" s="7">
        <v>98.918182672135771</v>
      </c>
      <c r="L31" s="9">
        <v>100.41957355819585</v>
      </c>
    </row>
    <row r="32" spans="1:12">
      <c r="A32" s="59">
        <v>41060</v>
      </c>
      <c r="B32" s="7">
        <v>101.13733331858759</v>
      </c>
      <c r="C32" s="7">
        <v>111.39328550067201</v>
      </c>
      <c r="D32" s="7">
        <v>101.94772282962856</v>
      </c>
      <c r="E32" s="7">
        <v>98.286008296620253</v>
      </c>
      <c r="F32" s="7">
        <v>97.043621076079432</v>
      </c>
      <c r="G32" s="7">
        <v>100.43594939827537</v>
      </c>
      <c r="H32" s="7">
        <v>98.739347074359458</v>
      </c>
      <c r="I32" s="7">
        <v>99.519014498771583</v>
      </c>
      <c r="J32" s="7">
        <v>98.678181758248996</v>
      </c>
      <c r="K32" s="7">
        <v>99.021511099978085</v>
      </c>
      <c r="L32" s="9">
        <v>100.83356658275872</v>
      </c>
    </row>
    <row r="33" spans="1:12">
      <c r="A33" s="59">
        <v>41090</v>
      </c>
      <c r="B33" s="7">
        <v>98.548529292190594</v>
      </c>
      <c r="C33" s="7">
        <v>105.95449305799593</v>
      </c>
      <c r="D33" s="7">
        <v>99.862428499022514</v>
      </c>
      <c r="E33" s="7">
        <v>99.237868604688558</v>
      </c>
      <c r="F33" s="7">
        <v>98.554106282207556</v>
      </c>
      <c r="G33" s="7">
        <v>104.85398871140517</v>
      </c>
      <c r="H33" s="7">
        <v>98.80469409426307</v>
      </c>
      <c r="I33" s="7">
        <v>99.519014498771583</v>
      </c>
      <c r="J33" s="7">
        <v>99.772554965883245</v>
      </c>
      <c r="K33" s="7">
        <v>98.814854244293457</v>
      </c>
      <c r="L33" s="9">
        <v>99.17307391478883</v>
      </c>
    </row>
    <row r="34" spans="1:12">
      <c r="A34" s="59">
        <v>41121</v>
      </c>
      <c r="B34" s="7">
        <v>100.16482566700037</v>
      </c>
      <c r="C34" s="7">
        <v>103.78073858350267</v>
      </c>
      <c r="D34" s="7">
        <v>99.833466077764101</v>
      </c>
      <c r="E34" s="7">
        <v>100.60134418111072</v>
      </c>
      <c r="F34" s="7">
        <v>100.69137138608633</v>
      </c>
      <c r="G34" s="7">
        <v>111.19289714136094</v>
      </c>
      <c r="H34" s="7">
        <v>99.882919922672698</v>
      </c>
      <c r="I34" s="7">
        <v>99.532855808159454</v>
      </c>
      <c r="J34" s="7">
        <v>101.3679665095428</v>
      </c>
      <c r="K34" s="7">
        <v>100.12524657920281</v>
      </c>
      <c r="L34" s="9">
        <v>100.74008589756434</v>
      </c>
    </row>
    <row r="35" spans="1:12">
      <c r="A35" s="59">
        <v>41152</v>
      </c>
      <c r="B35" s="7">
        <v>102.17953357823863</v>
      </c>
      <c r="C35" s="7">
        <v>114.04015284819322</v>
      </c>
      <c r="D35" s="7">
        <v>102.75867062486424</v>
      </c>
      <c r="E35" s="7">
        <v>102.1449014374377</v>
      </c>
      <c r="F35" s="7">
        <v>102.41826923127621</v>
      </c>
      <c r="G35" s="7">
        <v>114.98520836796513</v>
      </c>
      <c r="H35" s="7">
        <v>99.371034933427723</v>
      </c>
      <c r="I35" s="7">
        <v>100.75089103429184</v>
      </c>
      <c r="J35" s="7">
        <v>102.50189537528431</v>
      </c>
      <c r="K35" s="7">
        <v>101.96167454676394</v>
      </c>
      <c r="L35" s="9">
        <v>102.89466391332478</v>
      </c>
    </row>
    <row r="36" spans="1:12">
      <c r="A36" s="59">
        <v>41182</v>
      </c>
      <c r="B36" s="7">
        <v>101.55483506569787</v>
      </c>
      <c r="C36" s="7">
        <v>101.38724572669128</v>
      </c>
      <c r="D36" s="7">
        <v>101.28158714068496</v>
      </c>
      <c r="E36" s="7">
        <v>101.21876708364151</v>
      </c>
      <c r="F36" s="7">
        <v>103.81198416324118</v>
      </c>
      <c r="G36" s="7">
        <v>107.38253822997071</v>
      </c>
      <c r="H36" s="7">
        <v>102.61660358864052</v>
      </c>
      <c r="I36" s="7">
        <v>98.937679504481125</v>
      </c>
      <c r="J36" s="7">
        <v>102.98974849194053</v>
      </c>
      <c r="K36" s="7">
        <v>101.50609011491373</v>
      </c>
      <c r="L36" s="9">
        <v>101.85426867186781</v>
      </c>
    </row>
    <row r="37" spans="1:12">
      <c r="A37" s="59">
        <v>41213</v>
      </c>
      <c r="B37" s="7">
        <v>99.536541526861058</v>
      </c>
      <c r="C37" s="7">
        <v>108.31959294180577</v>
      </c>
      <c r="D37" s="7">
        <v>99.370067337629422</v>
      </c>
      <c r="E37" s="7">
        <v>103.23825449400263</v>
      </c>
      <c r="F37" s="7">
        <v>105.99530138136582</v>
      </c>
      <c r="G37" s="7">
        <v>109.72335717131921</v>
      </c>
      <c r="H37" s="7">
        <v>102.95422985814251</v>
      </c>
      <c r="I37" s="7">
        <v>99.366760095505029</v>
      </c>
      <c r="J37" s="7">
        <v>102.31730230411708</v>
      </c>
      <c r="K37" s="7">
        <v>101.651689263237</v>
      </c>
      <c r="L37" s="9">
        <v>100.81970081822207</v>
      </c>
    </row>
    <row r="38" spans="1:12">
      <c r="A38" s="59">
        <v>41243</v>
      </c>
      <c r="B38" s="7">
        <v>98.250246394858721</v>
      </c>
      <c r="C38" s="7">
        <v>98.362740643960208</v>
      </c>
      <c r="D38" s="7">
        <v>102.67178336108898</v>
      </c>
      <c r="E38" s="7">
        <v>103.68845869376467</v>
      </c>
      <c r="F38" s="7">
        <v>108.41299622479809</v>
      </c>
      <c r="G38" s="7">
        <v>104.37043573879079</v>
      </c>
      <c r="H38" s="7">
        <v>101.91956870966864</v>
      </c>
      <c r="I38" s="7">
        <v>97.747326897124466</v>
      </c>
      <c r="J38" s="7">
        <v>101.23611431585194</v>
      </c>
      <c r="K38" s="7">
        <v>101.67517299683752</v>
      </c>
      <c r="L38" s="9">
        <v>99.688722173037348</v>
      </c>
    </row>
    <row r="39" spans="1:12">
      <c r="A39" s="59">
        <v>41274</v>
      </c>
      <c r="B39" s="7">
        <v>97.342327529994193</v>
      </c>
      <c r="C39" s="7">
        <v>101.03725931094237</v>
      </c>
      <c r="D39" s="7">
        <v>103.45376873506625</v>
      </c>
      <c r="E39" s="7">
        <v>104.24156671061517</v>
      </c>
      <c r="F39" s="7">
        <v>110.67578675432694</v>
      </c>
      <c r="G39" s="7">
        <v>99.176342478658853</v>
      </c>
      <c r="H39" s="7">
        <v>102.46412720886541</v>
      </c>
      <c r="I39" s="7">
        <v>97.332087615488419</v>
      </c>
      <c r="J39" s="7">
        <v>102.77878498203513</v>
      </c>
      <c r="K39" s="7">
        <v>102.16363465572847</v>
      </c>
      <c r="L39" s="9">
        <v>99.124040645281411</v>
      </c>
    </row>
    <row r="40" spans="1:12">
      <c r="A40" s="59">
        <v>41305</v>
      </c>
      <c r="B40" s="7">
        <v>99.972002947163631</v>
      </c>
      <c r="C40" s="7">
        <v>77.734238878061419</v>
      </c>
      <c r="D40" s="7">
        <v>107.88501918760409</v>
      </c>
      <c r="E40" s="7">
        <v>105.27060488149982</v>
      </c>
      <c r="F40" s="7">
        <v>109.54891314921755</v>
      </c>
      <c r="G40" s="7">
        <v>98.862197946996957</v>
      </c>
      <c r="H40" s="7">
        <v>101.66907180003813</v>
      </c>
      <c r="I40" s="7">
        <v>97.581231184470056</v>
      </c>
      <c r="J40" s="7">
        <v>105.00708705541088</v>
      </c>
      <c r="K40" s="7">
        <v>102.30453705733161</v>
      </c>
      <c r="L40" s="9">
        <v>100.57492430892182</v>
      </c>
    </row>
    <row r="41" spans="1:12">
      <c r="A41" s="59">
        <v>41333</v>
      </c>
      <c r="B41" s="7">
        <v>100.91236835890211</v>
      </c>
      <c r="C41" s="7">
        <v>90.563479410729954</v>
      </c>
      <c r="D41" s="7">
        <v>105.97349938454855</v>
      </c>
      <c r="E41" s="7">
        <v>105.3992346528604</v>
      </c>
      <c r="F41" s="7">
        <v>108.63638267513315</v>
      </c>
      <c r="G41" s="7">
        <v>87.442515318045892</v>
      </c>
      <c r="H41" s="7">
        <v>101.65818063005419</v>
      </c>
      <c r="I41" s="7">
        <v>95.989480604865221</v>
      </c>
      <c r="J41" s="7">
        <v>105.67953324323433</v>
      </c>
      <c r="K41" s="7">
        <v>103.04662303910824</v>
      </c>
      <c r="L41" s="9">
        <v>100.87013675956364</v>
      </c>
    </row>
    <row r="42" spans="1:12">
      <c r="A42" s="59">
        <v>41364</v>
      </c>
      <c r="B42" s="7">
        <v>100.91611554001467</v>
      </c>
      <c r="C42" s="7">
        <v>100.03094636559348</v>
      </c>
      <c r="D42" s="7">
        <v>104.32264137281877</v>
      </c>
      <c r="E42" s="7">
        <v>104.52455220760845</v>
      </c>
      <c r="F42" s="7">
        <v>108.45512280862788</v>
      </c>
      <c r="G42" s="7">
        <v>82.158480371264758</v>
      </c>
      <c r="H42" s="7">
        <v>102.82353581833529</v>
      </c>
      <c r="I42" s="7">
        <v>95.80954358282294</v>
      </c>
      <c r="J42" s="7">
        <v>106.08827504367603</v>
      </c>
      <c r="K42" s="7">
        <v>103.53038795127908</v>
      </c>
      <c r="L42" s="9">
        <v>100.82299987372038</v>
      </c>
    </row>
    <row r="43" spans="1:12">
      <c r="A43" s="59">
        <v>41394</v>
      </c>
      <c r="B43" s="7">
        <v>100.73834276443105</v>
      </c>
      <c r="C43" s="7">
        <v>104.45341703797912</v>
      </c>
      <c r="D43" s="7">
        <v>107.04510897110998</v>
      </c>
      <c r="E43" s="7">
        <v>109.11663504518121</v>
      </c>
      <c r="F43" s="7">
        <v>109.20729575228685</v>
      </c>
      <c r="G43" s="7">
        <v>86.66493847371656</v>
      </c>
      <c r="H43" s="7">
        <v>103.70572058703407</v>
      </c>
      <c r="I43" s="7">
        <v>99.657427592650265</v>
      </c>
      <c r="J43" s="7">
        <v>106.76072123149949</v>
      </c>
      <c r="K43" s="7">
        <v>103.47402699063782</v>
      </c>
      <c r="L43" s="9">
        <v>101.42169253217503</v>
      </c>
    </row>
    <row r="44" spans="1:12">
      <c r="A44" s="59">
        <v>41425</v>
      </c>
      <c r="B44" s="7">
        <v>101.79478545775193</v>
      </c>
      <c r="C44" s="7">
        <v>109.77259214276722</v>
      </c>
      <c r="D44" s="7">
        <v>106.92925928607632</v>
      </c>
      <c r="E44" s="7">
        <v>110.67305527864424</v>
      </c>
      <c r="F44" s="7">
        <v>109.83388951989106</v>
      </c>
      <c r="G44" s="7">
        <v>91.706839477021163</v>
      </c>
      <c r="H44" s="7">
        <v>103.36809431753206</v>
      </c>
      <c r="I44" s="7">
        <v>99.754316758365334</v>
      </c>
      <c r="J44" s="7">
        <v>106.52338728285592</v>
      </c>
      <c r="K44" s="7">
        <v>103.65250336600181</v>
      </c>
      <c r="L44" s="9">
        <v>102.49633507828693</v>
      </c>
    </row>
    <row r="45" spans="1:12">
      <c r="A45" s="59">
        <v>41455</v>
      </c>
      <c r="B45" s="7">
        <v>102.56443692162543</v>
      </c>
      <c r="C45" s="7">
        <v>112.17694269156449</v>
      </c>
      <c r="D45" s="7">
        <v>106.92925928607632</v>
      </c>
      <c r="E45" s="7">
        <v>110.54442550728366</v>
      </c>
      <c r="F45" s="7">
        <v>110.12876657359107</v>
      </c>
      <c r="G45" s="7">
        <v>95.409982437959584</v>
      </c>
      <c r="H45" s="7">
        <v>103.72750292700194</v>
      </c>
      <c r="I45" s="7">
        <v>98.356344510190667</v>
      </c>
      <c r="J45" s="7">
        <v>106.47064640537957</v>
      </c>
      <c r="K45" s="7">
        <v>104.57306572314243</v>
      </c>
      <c r="L45" s="9">
        <v>103.29807440472388</v>
      </c>
    </row>
    <row r="46" spans="1:12">
      <c r="A46" s="59">
        <v>41486</v>
      </c>
      <c r="B46" s="7">
        <v>105.31435289000929</v>
      </c>
      <c r="C46" s="7">
        <v>120.99759109297919</v>
      </c>
      <c r="D46" s="7">
        <v>107.10303381362682</v>
      </c>
      <c r="E46" s="7">
        <v>109.63115413062353</v>
      </c>
      <c r="F46" s="7">
        <v>121.83930684236586</v>
      </c>
      <c r="G46" s="7">
        <v>98.592733301642951</v>
      </c>
      <c r="H46" s="7">
        <v>103.10670623791761</v>
      </c>
      <c r="I46" s="7">
        <v>97.525865946918572</v>
      </c>
      <c r="J46" s="7">
        <v>106.51020206348683</v>
      </c>
      <c r="K46" s="7">
        <v>104.72805836490591</v>
      </c>
      <c r="L46" s="9">
        <v>105.62673300871234</v>
      </c>
    </row>
    <row r="47" spans="1:12">
      <c r="A47" s="59">
        <v>41517</v>
      </c>
      <c r="B47" s="8">
        <v>106.21947264612018</v>
      </c>
      <c r="C47" s="8">
        <v>118.18071836687899</v>
      </c>
      <c r="D47" s="8">
        <v>106.63963507349214</v>
      </c>
      <c r="E47" s="8">
        <v>110.10708428465769</v>
      </c>
      <c r="F47" s="8">
        <v>133.54827842181365</v>
      </c>
      <c r="G47" s="8">
        <v>108.37515898275414</v>
      </c>
      <c r="H47" s="8">
        <v>103.49878835733929</v>
      </c>
      <c r="I47" s="8">
        <v>96.833800477525173</v>
      </c>
      <c r="J47" s="8">
        <v>107.02442561888124</v>
      </c>
      <c r="K47" s="8">
        <v>105.2587907442778</v>
      </c>
      <c r="L47" s="9">
        <v>106.89433609475651</v>
      </c>
    </row>
    <row r="48" spans="1:12">
      <c r="A48" s="59">
        <v>41547</v>
      </c>
      <c r="B48" s="8">
        <v>106.24872134201382</v>
      </c>
      <c r="C48" s="8">
        <v>112.02475677977712</v>
      </c>
      <c r="D48" s="8">
        <v>106.81340960104265</v>
      </c>
      <c r="E48" s="8">
        <v>110.58301443869183</v>
      </c>
      <c r="F48" s="8">
        <v>145.36047976409725</v>
      </c>
      <c r="G48" s="8">
        <v>107.61342756364475</v>
      </c>
      <c r="H48" s="8">
        <v>104.0869115364718</v>
      </c>
      <c r="I48" s="8">
        <v>95.560400013841303</v>
      </c>
      <c r="J48" s="8">
        <v>107.39361176121568</v>
      </c>
      <c r="K48" s="8">
        <v>104.49791777562075</v>
      </c>
      <c r="L48" s="9">
        <v>106.94721106517096</v>
      </c>
    </row>
    <row r="49" spans="1:12">
      <c r="A49" s="59">
        <v>41578</v>
      </c>
      <c r="B49" s="8">
        <v>104.09138777330487</v>
      </c>
      <c r="C49" s="8">
        <v>110.11929148569453</v>
      </c>
      <c r="D49" s="8">
        <v>109.21729056549127</v>
      </c>
      <c r="E49" s="8">
        <v>109.42534649644661</v>
      </c>
      <c r="F49" s="8">
        <v>146.34618173865036</v>
      </c>
      <c r="G49" s="8">
        <v>108.20334784386189</v>
      </c>
      <c r="H49" s="8">
        <v>101.27698968061644</v>
      </c>
      <c r="I49" s="8">
        <v>96.47392643344061</v>
      </c>
      <c r="J49" s="8">
        <v>107.05079605761941</v>
      </c>
      <c r="K49" s="8">
        <v>105.23061026395716</v>
      </c>
      <c r="L49" s="9">
        <v>105.63587176702571</v>
      </c>
    </row>
    <row r="50" spans="1:12">
      <c r="A50" s="59">
        <v>41608</v>
      </c>
      <c r="B50" s="8">
        <v>103.08276334251123</v>
      </c>
      <c r="C50" s="8">
        <v>95.588851393930724</v>
      </c>
      <c r="D50" s="8">
        <v>107.62435739627833</v>
      </c>
      <c r="E50" s="8">
        <v>110.49297359873943</v>
      </c>
      <c r="F50" s="8">
        <v>147.38646005342218</v>
      </c>
      <c r="G50" s="8">
        <v>110.99372892385034</v>
      </c>
      <c r="H50" s="8">
        <v>100.6235194815803</v>
      </c>
      <c r="I50" s="8">
        <v>98.024153084881831</v>
      </c>
      <c r="J50" s="8">
        <v>108.14516926525366</v>
      </c>
      <c r="K50" s="8">
        <v>105.67210445564706</v>
      </c>
      <c r="L50" s="9">
        <v>104.80575867678277</v>
      </c>
    </row>
    <row r="51" spans="1:12">
      <c r="A51" s="59">
        <v>41639</v>
      </c>
      <c r="B51" s="8">
        <v>105.21430567529619</v>
      </c>
      <c r="C51" s="8">
        <v>97.840113516162319</v>
      </c>
      <c r="D51" s="8">
        <v>108.11671855767142</v>
      </c>
      <c r="E51" s="8">
        <v>110.89172588995723</v>
      </c>
      <c r="F51" s="8">
        <v>148.13623132200271</v>
      </c>
      <c r="G51" s="8">
        <v>107.44557146776012</v>
      </c>
      <c r="H51" s="8">
        <v>101.86511285974896</v>
      </c>
      <c r="I51" s="8">
        <v>97.941105228554619</v>
      </c>
      <c r="J51" s="8">
        <v>109.01539374361342</v>
      </c>
      <c r="K51" s="8">
        <v>105.68149794908726</v>
      </c>
      <c r="L51" s="9">
        <v>106.19490996417731</v>
      </c>
    </row>
    <row r="52" spans="1:12">
      <c r="A52" s="59">
        <v>41670</v>
      </c>
      <c r="B52" s="8">
        <v>105.14023211151947</v>
      </c>
      <c r="C52" s="8">
        <v>97.258994286676327</v>
      </c>
      <c r="D52" s="8">
        <v>110.4337122583448</v>
      </c>
      <c r="E52" s="8">
        <v>111.53487474676014</v>
      </c>
      <c r="F52" s="8">
        <v>149.38661357951182</v>
      </c>
      <c r="G52" s="8">
        <v>113.18235876769404</v>
      </c>
      <c r="H52" s="8">
        <v>103.46611484738749</v>
      </c>
      <c r="I52" s="8">
        <v>96.833800477525173</v>
      </c>
      <c r="J52" s="8">
        <v>110.65036094538023</v>
      </c>
      <c r="K52" s="8">
        <v>106.37191971694273</v>
      </c>
      <c r="L52" s="9">
        <v>106.72100448498254</v>
      </c>
    </row>
    <row r="53" spans="1:12">
      <c r="A53" s="59">
        <v>41698</v>
      </c>
      <c r="B53" s="8">
        <v>108.33095527412213</v>
      </c>
      <c r="C53" s="8">
        <v>94.788730787286582</v>
      </c>
      <c r="D53" s="8">
        <v>112.63485627398451</v>
      </c>
      <c r="E53" s="8">
        <v>113.14274688876741</v>
      </c>
      <c r="F53" s="8">
        <v>150.64582109365929</v>
      </c>
      <c r="G53" s="8">
        <v>106.30152647179204</v>
      </c>
      <c r="H53" s="8">
        <v>104.31562610613445</v>
      </c>
      <c r="I53" s="8">
        <v>96.598498217931422</v>
      </c>
      <c r="J53" s="8">
        <v>113.03688565118502</v>
      </c>
      <c r="K53" s="8">
        <v>106.18404984813853</v>
      </c>
      <c r="L53" s="9">
        <v>108.66383586332296</v>
      </c>
    </row>
    <row r="54" spans="1:12">
      <c r="A54" s="59">
        <v>41729</v>
      </c>
      <c r="B54" s="8">
        <v>110.28684475221304</v>
      </c>
      <c r="C54" s="8">
        <v>121.12092429996507</v>
      </c>
      <c r="D54" s="8">
        <v>113.67750343928752</v>
      </c>
      <c r="E54" s="8">
        <v>113.86307360838666</v>
      </c>
      <c r="F54" s="8">
        <v>152.33442280461389</v>
      </c>
      <c r="G54" s="8">
        <v>81.515991396212627</v>
      </c>
      <c r="H54" s="8">
        <v>106.079995643532</v>
      </c>
      <c r="I54" s="8">
        <v>96.792276549361574</v>
      </c>
      <c r="J54" s="8">
        <v>113.72251705837756</v>
      </c>
      <c r="K54" s="8">
        <v>106.74765945455115</v>
      </c>
      <c r="L54" s="9">
        <v>109.64976685914088</v>
      </c>
    </row>
    <row r="55" spans="1:12">
      <c r="A55" s="59">
        <v>41759</v>
      </c>
      <c r="B55" s="8">
        <v>113.57962624580334</v>
      </c>
      <c r="C55" s="8">
        <v>120.10289729042145</v>
      </c>
      <c r="D55" s="8">
        <v>114.60430091955688</v>
      </c>
      <c r="E55" s="8">
        <v>112.20374955783517</v>
      </c>
      <c r="F55" s="8">
        <v>152.33251321864708</v>
      </c>
      <c r="G55" s="8">
        <v>111.32817808969591</v>
      </c>
      <c r="H55" s="8">
        <v>106.48296893293762</v>
      </c>
      <c r="I55" s="8">
        <v>96.764593930585832</v>
      </c>
      <c r="J55" s="8">
        <v>116.86059926822033</v>
      </c>
      <c r="K55" s="8">
        <v>107.3300560478442</v>
      </c>
      <c r="L55" s="9">
        <v>113.25486307508326</v>
      </c>
    </row>
    <row r="56" spans="1:12">
      <c r="A56" s="59">
        <v>41790</v>
      </c>
      <c r="B56" s="8">
        <v>114.7159530784246</v>
      </c>
      <c r="C56" s="8">
        <v>120.165384996772</v>
      </c>
      <c r="D56" s="8">
        <v>116.31308377380348</v>
      </c>
      <c r="E56" s="8">
        <v>112.69254268900536</v>
      </c>
      <c r="F56" s="8">
        <v>153.05919485372124</v>
      </c>
      <c r="G56" s="8">
        <v>113.72574315740459</v>
      </c>
      <c r="H56" s="8">
        <v>106.31960138317859</v>
      </c>
      <c r="I56" s="8">
        <v>96.238624173846844</v>
      </c>
      <c r="J56" s="8">
        <v>114.11807363945017</v>
      </c>
      <c r="K56" s="8">
        <v>109.72539687509784</v>
      </c>
      <c r="L56" s="9">
        <v>114.40505539733093</v>
      </c>
    </row>
    <row r="57" spans="1:12">
      <c r="A57" s="59">
        <v>41820</v>
      </c>
      <c r="B57" s="8">
        <v>116.76950819501262</v>
      </c>
      <c r="C57" s="8">
        <v>166.32312227774665</v>
      </c>
      <c r="D57" s="8">
        <v>116.39997103757874</v>
      </c>
      <c r="E57" s="8">
        <v>113.24565070585587</v>
      </c>
      <c r="F57" s="8">
        <v>153.69824285031135</v>
      </c>
      <c r="G57" s="8">
        <v>119.73438860398134</v>
      </c>
      <c r="H57" s="8">
        <v>107.0602009420862</v>
      </c>
      <c r="I57" s="8">
        <v>97.788850825288065</v>
      </c>
      <c r="J57" s="8">
        <v>116.49141312588588</v>
      </c>
      <c r="K57" s="8">
        <v>109.64555218085606</v>
      </c>
      <c r="L57" s="9">
        <v>117.15887352241101</v>
      </c>
    </row>
    <row r="58" spans="1:12">
      <c r="A58" s="59">
        <v>41851</v>
      </c>
      <c r="B58" s="8">
        <v>117.11629287209018</v>
      </c>
      <c r="C58" s="8">
        <v>147.99495856329483</v>
      </c>
      <c r="D58" s="8">
        <v>117.41365578162335</v>
      </c>
      <c r="E58" s="8">
        <v>115.40663086471363</v>
      </c>
      <c r="F58" s="8">
        <v>155.9822613273794</v>
      </c>
      <c r="G58" s="8">
        <v>114.33938762971947</v>
      </c>
      <c r="H58" s="8">
        <v>106.76613935251994</v>
      </c>
      <c r="I58" s="8">
        <v>94.716080141181351</v>
      </c>
      <c r="J58" s="8">
        <v>117.69126808847282</v>
      </c>
      <c r="K58" s="8">
        <v>111.62288255002035</v>
      </c>
      <c r="L58" s="9">
        <v>117.03367965655148</v>
      </c>
    </row>
    <row r="59" spans="1:12">
      <c r="A59" s="59">
        <v>41882</v>
      </c>
      <c r="B59" s="8">
        <v>115.34658130912344</v>
      </c>
      <c r="C59" s="8">
        <v>138.10992685936228</v>
      </c>
      <c r="D59" s="8">
        <v>115.47317355730939</v>
      </c>
      <c r="E59" s="8">
        <v>116.51284689841464</v>
      </c>
      <c r="F59" s="8">
        <v>158.38018113372081</v>
      </c>
      <c r="G59" s="8">
        <v>119.5501993214605</v>
      </c>
      <c r="H59" s="8">
        <v>106.84237754240749</v>
      </c>
      <c r="I59" s="8">
        <v>94.951382400775117</v>
      </c>
      <c r="J59" s="8">
        <v>115.93763391238421</v>
      </c>
      <c r="K59" s="8">
        <v>112.80646272348686</v>
      </c>
      <c r="L59" s="9">
        <v>115.96809870743253</v>
      </c>
    </row>
    <row r="60" spans="1:12">
      <c r="A60" s="59">
        <v>41912</v>
      </c>
      <c r="B60" s="8">
        <v>114.59266864290596</v>
      </c>
      <c r="C60" s="8">
        <v>129.86483715845708</v>
      </c>
      <c r="D60" s="8">
        <v>115.3283614510173</v>
      </c>
      <c r="E60" s="8">
        <v>119.48419461684406</v>
      </c>
      <c r="F60" s="8">
        <v>160.8522089688272</v>
      </c>
      <c r="G60" s="8">
        <v>119.59016246096766</v>
      </c>
      <c r="H60" s="8">
        <v>108.54140005990143</v>
      </c>
      <c r="I60" s="8">
        <v>95.588082632617045</v>
      </c>
      <c r="J60" s="8">
        <v>118.62741866367801</v>
      </c>
      <c r="K60" s="8">
        <v>112.60450261452235</v>
      </c>
      <c r="L60" s="9">
        <v>115.52786205231705</v>
      </c>
    </row>
    <row r="61" spans="1:12">
      <c r="A61" s="59">
        <v>41943</v>
      </c>
      <c r="B61" s="8">
        <v>112.58226706707204</v>
      </c>
      <c r="C61" s="8">
        <v>144.27717661633832</v>
      </c>
      <c r="D61" s="8">
        <v>117.76120483672435</v>
      </c>
      <c r="E61" s="8">
        <v>118.76386789722481</v>
      </c>
      <c r="F61" s="8">
        <v>162.12932712742369</v>
      </c>
      <c r="G61" s="8">
        <v>128.27382621813405</v>
      </c>
      <c r="H61" s="8">
        <v>109.28199961880905</v>
      </c>
      <c r="I61" s="8">
        <v>96.570815599155679</v>
      </c>
      <c r="J61" s="8">
        <v>118.64060388304711</v>
      </c>
      <c r="K61" s="8">
        <v>113.59081942574443</v>
      </c>
      <c r="L61" s="9">
        <v>115.25230580597726</v>
      </c>
    </row>
    <row r="62" spans="1:12">
      <c r="A62" s="59">
        <v>41973</v>
      </c>
      <c r="B62" s="8">
        <v>110.12030913916666</v>
      </c>
      <c r="C62" s="8">
        <v>123.61614368023334</v>
      </c>
      <c r="D62" s="8">
        <v>118.57215263196004</v>
      </c>
      <c r="E62" s="8">
        <v>119.26552400553108</v>
      </c>
      <c r="F62" s="8">
        <v>164.12067621343266</v>
      </c>
      <c r="G62" s="8">
        <v>126.02364564110354</v>
      </c>
      <c r="H62" s="8">
        <v>110.1532932175239</v>
      </c>
      <c r="I62" s="8">
        <v>96.972213571403856</v>
      </c>
      <c r="J62" s="8">
        <v>117.63852721099647</v>
      </c>
      <c r="K62" s="8">
        <v>114.23897047311895</v>
      </c>
      <c r="L62" s="9">
        <v>113.29864251261515</v>
      </c>
    </row>
    <row r="63" spans="1:12">
      <c r="A63" s="59">
        <v>42004</v>
      </c>
      <c r="B63" s="8">
        <v>103.70018939910256</v>
      </c>
      <c r="C63" s="8">
        <v>117.22973879020513</v>
      </c>
      <c r="D63" s="8">
        <v>118.19564115560061</v>
      </c>
      <c r="E63" s="8">
        <v>119.76718011383734</v>
      </c>
      <c r="F63" s="8">
        <v>165.86614317947905</v>
      </c>
      <c r="G63" s="8">
        <v>125.20176495803025</v>
      </c>
      <c r="H63" s="8">
        <v>110.0008168377488</v>
      </c>
      <c r="I63" s="8">
        <v>97.373611543652032</v>
      </c>
      <c r="J63" s="8">
        <v>118.75927085736889</v>
      </c>
      <c r="K63" s="8">
        <v>114.55834925008611</v>
      </c>
      <c r="L63" s="9">
        <v>109.0515769508512</v>
      </c>
    </row>
    <row r="64" spans="1:12">
      <c r="A64" s="59">
        <v>42035</v>
      </c>
      <c r="B64" s="8">
        <v>95.317220926165632</v>
      </c>
      <c r="C64" s="8">
        <v>82.545223381404327</v>
      </c>
      <c r="D64" s="8">
        <v>114.16986460068061</v>
      </c>
      <c r="E64" s="8">
        <v>117.5676110235714</v>
      </c>
      <c r="F64" s="8">
        <v>166.85991799958467</v>
      </c>
      <c r="G64" s="8">
        <v>114.64115656134364</v>
      </c>
      <c r="H64" s="8">
        <v>111.68894818525879</v>
      </c>
      <c r="I64" s="8">
        <v>97.622755112633655</v>
      </c>
      <c r="J64" s="8">
        <v>118.08682466954544</v>
      </c>
      <c r="K64" s="8">
        <v>115.15953283025958</v>
      </c>
      <c r="L64" s="9">
        <v>102.24384728357256</v>
      </c>
    </row>
    <row r="65" spans="1:12">
      <c r="A65" s="59">
        <v>42063</v>
      </c>
      <c r="B65" s="8">
        <v>88.2632140461658</v>
      </c>
      <c r="C65" s="8">
        <v>74.885235700358351</v>
      </c>
      <c r="D65" s="8">
        <v>112.83759322279343</v>
      </c>
      <c r="E65" s="8">
        <v>120.93771103321863</v>
      </c>
      <c r="F65" s="8">
        <v>166.46493223404644</v>
      </c>
      <c r="G65" s="8">
        <v>120.06220737510451</v>
      </c>
      <c r="H65" s="8">
        <v>109.0206115391946</v>
      </c>
      <c r="I65" s="8">
        <v>99.87888854285616</v>
      </c>
      <c r="J65" s="8">
        <v>117.54623067541286</v>
      </c>
      <c r="K65" s="8">
        <v>113.42643329054076</v>
      </c>
      <c r="L65" s="9">
        <v>97.500689695283612</v>
      </c>
    </row>
    <row r="66" spans="1:12">
      <c r="A66" s="59">
        <v>42094</v>
      </c>
      <c r="B66" s="8">
        <v>82.010803235546106</v>
      </c>
      <c r="C66" s="8">
        <v>106.84938052556087</v>
      </c>
      <c r="D66" s="8">
        <v>114.43052639200637</v>
      </c>
      <c r="E66" s="8">
        <v>120.71904042190565</v>
      </c>
      <c r="F66" s="8">
        <v>165.762744655136</v>
      </c>
      <c r="G66" s="8">
        <v>122.94436747960251</v>
      </c>
      <c r="H66" s="8">
        <v>108.69387643967653</v>
      </c>
      <c r="I66" s="8">
        <v>99.394442714280771</v>
      </c>
      <c r="J66" s="8">
        <v>119.02297524475064</v>
      </c>
      <c r="K66" s="8">
        <v>112.7501017628456</v>
      </c>
      <c r="L66" s="9">
        <v>94.311438560375905</v>
      </c>
    </row>
    <row r="67" spans="1:12">
      <c r="A67" s="59">
        <v>42124</v>
      </c>
      <c r="B67" s="8">
        <v>80.759577715106218</v>
      </c>
      <c r="C67" s="8">
        <v>98.931474666413052</v>
      </c>
      <c r="D67" s="8">
        <v>108.17464340018826</v>
      </c>
      <c r="E67" s="8">
        <v>122.24973470109657</v>
      </c>
      <c r="F67" s="8">
        <v>165.92339381790561</v>
      </c>
      <c r="G67" s="8">
        <v>119.47306741813173</v>
      </c>
      <c r="H67" s="8">
        <v>106.21068968333924</v>
      </c>
      <c r="I67" s="8">
        <v>99.228347001626361</v>
      </c>
      <c r="J67" s="8">
        <v>119.14164221907242</v>
      </c>
      <c r="K67" s="8">
        <v>110.76807464696121</v>
      </c>
      <c r="L67" s="9">
        <v>92.525737200050045</v>
      </c>
    </row>
    <row r="68" spans="1:12">
      <c r="A68" s="59">
        <v>42155</v>
      </c>
      <c r="B68" s="8">
        <v>80.115387861985653</v>
      </c>
      <c r="C68" s="8">
        <v>138.93267773670979</v>
      </c>
      <c r="D68" s="8">
        <v>108.31945550648034</v>
      </c>
      <c r="E68" s="8">
        <v>123.79329195742355</v>
      </c>
      <c r="F68" s="8">
        <v>165.65701180630285</v>
      </c>
      <c r="G68" s="8">
        <v>114.18646339852913</v>
      </c>
      <c r="H68" s="8">
        <v>105.2522667247529</v>
      </c>
      <c r="I68" s="8">
        <v>99.892729852244017</v>
      </c>
      <c r="J68" s="8">
        <v>118.9570491479052</v>
      </c>
      <c r="K68" s="8">
        <v>110.73050067320037</v>
      </c>
      <c r="L68" s="9">
        <v>92.761773217918758</v>
      </c>
    </row>
    <row r="69" spans="1:12">
      <c r="A69" s="59">
        <v>42185</v>
      </c>
      <c r="B69" s="8">
        <v>79.764174191584758</v>
      </c>
      <c r="C69" s="8">
        <v>147.14076327873971</v>
      </c>
      <c r="D69" s="8">
        <v>105.91557454203172</v>
      </c>
      <c r="E69" s="8">
        <v>124.08914043155288</v>
      </c>
      <c r="F69" s="8">
        <v>165.76206811446909</v>
      </c>
      <c r="G69" s="8">
        <v>118.03971510001081</v>
      </c>
      <c r="H69" s="8">
        <v>104.41364663598988</v>
      </c>
      <c r="I69" s="8">
        <v>100.15571473061351</v>
      </c>
      <c r="J69" s="8">
        <v>119.99868147806309</v>
      </c>
      <c r="K69" s="8">
        <v>110.29839997495068</v>
      </c>
      <c r="L69" s="9">
        <v>92.700882814927894</v>
      </c>
    </row>
    <row r="70" spans="1:12">
      <c r="A70" s="59">
        <v>42216</v>
      </c>
      <c r="B70" s="8">
        <v>76.376527052330175</v>
      </c>
      <c r="C70" s="8">
        <v>145.15307882995734</v>
      </c>
      <c r="D70" s="8">
        <v>109.01455361668235</v>
      </c>
      <c r="E70" s="8">
        <v>122.31404958677686</v>
      </c>
      <c r="F70" s="8">
        <v>164.82054698446146</v>
      </c>
      <c r="G70" s="8">
        <v>115.0827898920556</v>
      </c>
      <c r="H70" s="8">
        <v>103.95621749666458</v>
      </c>
      <c r="I70" s="8">
        <v>100.6401605591889</v>
      </c>
      <c r="J70" s="8">
        <v>119.73497709068134</v>
      </c>
      <c r="K70" s="8">
        <v>110.27021949463006</v>
      </c>
      <c r="L70" s="9">
        <v>90.438315338702566</v>
      </c>
    </row>
    <row r="71" spans="1:12">
      <c r="A71" s="59">
        <v>42247</v>
      </c>
      <c r="B71" s="8">
        <v>74.46685950269503</v>
      </c>
      <c r="C71" s="8">
        <v>116.48064194630021</v>
      </c>
      <c r="D71" s="8">
        <v>104.75707769169503</v>
      </c>
      <c r="E71" s="8">
        <v>119.90867286233399</v>
      </c>
      <c r="F71" s="8">
        <v>164.34171792896356</v>
      </c>
      <c r="G71" s="8">
        <v>115.36188775380212</v>
      </c>
      <c r="H71" s="8">
        <v>103.69482941705013</v>
      </c>
      <c r="I71" s="8">
        <v>100.19723865877712</v>
      </c>
      <c r="J71" s="8">
        <v>120.82935029831559</v>
      </c>
      <c r="K71" s="8">
        <v>110.05886589222531</v>
      </c>
      <c r="L71" s="9">
        <v>88.235402632415571</v>
      </c>
    </row>
    <row r="72" spans="1:12">
      <c r="A72" s="59">
        <v>42277</v>
      </c>
      <c r="B72" s="8">
        <v>74.524727013996909</v>
      </c>
      <c r="C72" s="8">
        <v>111.88273355215873</v>
      </c>
      <c r="D72" s="8">
        <v>102.03461009340381</v>
      </c>
      <c r="E72" s="8">
        <v>121.92816027269511</v>
      </c>
      <c r="F72" s="8">
        <v>164.35960287388292</v>
      </c>
      <c r="G72" s="8">
        <v>120.03710890811107</v>
      </c>
      <c r="H72" s="8">
        <v>101.37501021047186</v>
      </c>
      <c r="I72" s="8">
        <v>100.73704972490398</v>
      </c>
      <c r="J72" s="8">
        <v>121.15898078254277</v>
      </c>
      <c r="K72" s="8">
        <v>109.37314087108996</v>
      </c>
      <c r="L72" s="9">
        <v>88.113921431557657</v>
      </c>
    </row>
    <row r="73" spans="1:12">
      <c r="A73" s="59">
        <v>42308</v>
      </c>
      <c r="B73" s="8">
        <v>73.333649345930596</v>
      </c>
      <c r="C73" s="8">
        <v>102.84477678751155</v>
      </c>
      <c r="D73" s="8">
        <v>96.531750054304538</v>
      </c>
      <c r="E73" s="8">
        <v>124.114866385825</v>
      </c>
      <c r="F73" s="8">
        <v>165.3074202156636</v>
      </c>
      <c r="G73" s="8">
        <v>121.76838693646549</v>
      </c>
      <c r="H73" s="8">
        <v>101.64728946007025</v>
      </c>
      <c r="I73" s="8">
        <v>101.19381293470363</v>
      </c>
      <c r="J73" s="8">
        <v>119.3657909483469</v>
      </c>
      <c r="K73" s="8">
        <v>108.96922065316092</v>
      </c>
      <c r="L73" s="9">
        <v>86.918350523159802</v>
      </c>
    </row>
    <row r="74" spans="1:12">
      <c r="A74" s="59">
        <v>42338</v>
      </c>
      <c r="B74" s="8">
        <v>71.675329742213393</v>
      </c>
      <c r="C74" s="8">
        <v>88.256358621168914</v>
      </c>
      <c r="D74" s="8">
        <v>95.778727101585687</v>
      </c>
      <c r="E74" s="8">
        <v>124.3592629514101</v>
      </c>
      <c r="F74" s="8">
        <v>166.30599795356861</v>
      </c>
      <c r="G74" s="8">
        <v>118.96685229732762</v>
      </c>
      <c r="H74" s="8">
        <v>100.11163449233534</v>
      </c>
      <c r="I74" s="8">
        <v>101.48448043184885</v>
      </c>
      <c r="J74" s="8">
        <v>119.58993967762139</v>
      </c>
      <c r="K74" s="8">
        <v>108.40561104674829</v>
      </c>
      <c r="L74" s="9">
        <v>85.262346617146704</v>
      </c>
    </row>
    <row r="75" spans="1:12">
      <c r="A75" s="59">
        <v>42369</v>
      </c>
      <c r="B75" s="8">
        <v>69.614597165642309</v>
      </c>
      <c r="C75" s="8">
        <v>102.66975201913338</v>
      </c>
      <c r="D75" s="8">
        <v>97.487509955832309</v>
      </c>
      <c r="E75" s="8">
        <v>124.2049072257774</v>
      </c>
      <c r="F75" s="8">
        <v>167.725449253867</v>
      </c>
      <c r="G75" s="8">
        <v>113.78088884267602</v>
      </c>
      <c r="H75" s="8">
        <v>98.837367604214876</v>
      </c>
      <c r="I75" s="8">
        <v>100.23876258694072</v>
      </c>
      <c r="J75" s="8">
        <v>120.44697893661206</v>
      </c>
      <c r="K75" s="8">
        <v>107.85139493377586</v>
      </c>
      <c r="L75" s="9">
        <v>84.021014576760138</v>
      </c>
    </row>
    <row r="76" spans="1:12">
      <c r="A76" s="59">
        <v>42400</v>
      </c>
      <c r="B76" s="8">
        <v>66.978958720868576</v>
      </c>
      <c r="C76" s="8">
        <v>73.388616971230888</v>
      </c>
      <c r="D76" s="8">
        <v>92.013612337991461</v>
      </c>
      <c r="E76" s="8">
        <v>123.94764768305625</v>
      </c>
      <c r="F76" s="8">
        <v>166.73782445434796</v>
      </c>
      <c r="G76" s="8">
        <v>116.22834450714468</v>
      </c>
      <c r="H76" s="8">
        <v>95.657145968905709</v>
      </c>
      <c r="I76" s="8">
        <v>101.51216305062459</v>
      </c>
      <c r="J76" s="8">
        <v>120.01186669743218</v>
      </c>
      <c r="K76" s="8">
        <v>106.98719353727651</v>
      </c>
      <c r="L76" s="9">
        <v>81.21577360038988</v>
      </c>
    </row>
    <row r="77" spans="1:12">
      <c r="A77" s="59">
        <v>42429</v>
      </c>
      <c r="B77" s="8">
        <v>63.27635695101889</v>
      </c>
      <c r="C77" s="8">
        <v>81.698680295562511</v>
      </c>
      <c r="D77" s="8">
        <v>91.028890015205278</v>
      </c>
      <c r="E77" s="8">
        <v>123.67752516319902</v>
      </c>
      <c r="F77" s="8">
        <v>166.44025663520046</v>
      </c>
      <c r="G77" s="8">
        <v>121.41512286253597</v>
      </c>
      <c r="H77" s="8">
        <v>95.831404688648675</v>
      </c>
      <c r="I77" s="8">
        <v>103.28385065227171</v>
      </c>
      <c r="J77" s="8">
        <v>116.70237663579128</v>
      </c>
      <c r="K77" s="8">
        <v>109.88508626358143</v>
      </c>
      <c r="L77" s="9">
        <v>79.452854606757242</v>
      </c>
    </row>
    <row r="78" spans="1:12">
      <c r="A78" s="59">
        <v>42460</v>
      </c>
      <c r="B78" s="8">
        <v>64.922714581138408</v>
      </c>
      <c r="C78" s="8">
        <v>107.38343375040789</v>
      </c>
      <c r="D78" s="8">
        <v>88.161610310621967</v>
      </c>
      <c r="E78" s="8">
        <v>124.74515226549185</v>
      </c>
      <c r="F78" s="8">
        <v>164.92790759936165</v>
      </c>
      <c r="G78" s="8">
        <v>121.91035573439667</v>
      </c>
      <c r="H78" s="8">
        <v>92.651183053339508</v>
      </c>
      <c r="I78" s="8">
        <v>102.24575244818159</v>
      </c>
      <c r="J78" s="8">
        <v>119.37897616771599</v>
      </c>
      <c r="K78" s="8">
        <v>108.61696464915302</v>
      </c>
      <c r="L78" s="9">
        <v>80.686558249068398</v>
      </c>
    </row>
    <row r="79" spans="1:12">
      <c r="A79" s="59">
        <v>42490</v>
      </c>
      <c r="B79" s="8">
        <v>63.918001436077638</v>
      </c>
      <c r="C79" s="8">
        <v>94.738068626394465</v>
      </c>
      <c r="D79" s="8">
        <v>85.23640576352183</v>
      </c>
      <c r="E79" s="8">
        <v>123.85760684310384</v>
      </c>
      <c r="F79" s="8">
        <v>163.51142710462341</v>
      </c>
      <c r="G79" s="8">
        <v>120.64003273796597</v>
      </c>
      <c r="H79" s="8">
        <v>92.05216870422305</v>
      </c>
      <c r="I79" s="8">
        <v>102.05197411675144</v>
      </c>
      <c r="J79" s="8">
        <v>118.0340837920691</v>
      </c>
      <c r="K79" s="8">
        <v>107.25960484704261</v>
      </c>
      <c r="L79" s="9">
        <v>79.283938934908747</v>
      </c>
    </row>
    <row r="80" spans="1:12">
      <c r="A80" s="59">
        <v>42521</v>
      </c>
      <c r="B80" s="8">
        <v>64.905865366233797</v>
      </c>
      <c r="C80" s="8">
        <v>116.65445841872761</v>
      </c>
      <c r="D80" s="8">
        <v>84.425457968286153</v>
      </c>
      <c r="E80" s="8">
        <v>122.5455831752259</v>
      </c>
      <c r="F80" s="8">
        <v>162.19484319801771</v>
      </c>
      <c r="G80" s="8">
        <v>122.4715957220163</v>
      </c>
      <c r="H80" s="8">
        <v>92.37890380374111</v>
      </c>
      <c r="I80" s="8">
        <v>103.09007232084156</v>
      </c>
      <c r="J80" s="8">
        <v>119.04934568348881</v>
      </c>
      <c r="K80" s="8">
        <v>106.91204558975483</v>
      </c>
      <c r="L80" s="9">
        <v>80.402299339485225</v>
      </c>
    </row>
    <row r="81" spans="1:12">
      <c r="A81" s="59">
        <v>42551</v>
      </c>
      <c r="B81" s="8">
        <v>65.668699325656007</v>
      </c>
      <c r="C81" s="8">
        <v>138.88094207776737</v>
      </c>
      <c r="D81" s="8">
        <v>83.38281080298313</v>
      </c>
      <c r="E81" s="8">
        <v>121.74807859279031</v>
      </c>
      <c r="F81" s="8">
        <v>160.68972604472393</v>
      </c>
      <c r="G81" s="8">
        <v>126.14326546365494</v>
      </c>
      <c r="H81" s="8">
        <v>91.965039344351567</v>
      </c>
      <c r="I81" s="8">
        <v>101.37374995674591</v>
      </c>
      <c r="J81" s="8">
        <v>118.77245607673798</v>
      </c>
      <c r="K81" s="8">
        <v>105.97269624573379</v>
      </c>
      <c r="L81" s="9">
        <v>81.291249489090788</v>
      </c>
    </row>
    <row r="82" spans="1:12">
      <c r="A82" s="59">
        <v>42582</v>
      </c>
      <c r="B82" s="8">
        <v>65.836517780712967</v>
      </c>
      <c r="C82" s="8">
        <v>122.80195478060813</v>
      </c>
      <c r="D82" s="8">
        <v>81.58714068496127</v>
      </c>
      <c r="E82" s="8">
        <v>120.73190339904171</v>
      </c>
      <c r="F82" s="8">
        <v>160.20866057782641</v>
      </c>
      <c r="G82" s="8">
        <v>124.83737796821957</v>
      </c>
      <c r="H82" s="8">
        <v>92.248209763933886</v>
      </c>
      <c r="I82" s="8">
        <v>102.01045018858784</v>
      </c>
      <c r="J82" s="8">
        <v>117.94178725648548</v>
      </c>
      <c r="K82" s="8">
        <v>105.84588408429094</v>
      </c>
      <c r="L82" s="9">
        <v>80.84014554803889</v>
      </c>
    </row>
    <row r="83" spans="1:12">
      <c r="A83" s="59">
        <v>42613</v>
      </c>
      <c r="B83" s="8">
        <v>67.607024635618657</v>
      </c>
      <c r="C83" s="8">
        <v>126.466755639902</v>
      </c>
      <c r="D83" s="8">
        <v>83.209036275432624</v>
      </c>
      <c r="E83" s="8">
        <v>119.80576904524553</v>
      </c>
      <c r="F83" s="8">
        <v>159.25385755409766</v>
      </c>
      <c r="G83" s="8">
        <v>129.28691045477913</v>
      </c>
      <c r="H83" s="8">
        <v>92.487815503580478</v>
      </c>
      <c r="I83" s="8">
        <v>102.78556351430845</v>
      </c>
      <c r="J83" s="8">
        <v>118.46919603124897</v>
      </c>
      <c r="K83" s="8">
        <v>105.93042552525284</v>
      </c>
      <c r="L83" s="9">
        <v>82.36529745959966</v>
      </c>
    </row>
    <row r="84" spans="1:12">
      <c r="A84" s="59">
        <v>42643</v>
      </c>
      <c r="B84" s="8">
        <v>68.926887712746634</v>
      </c>
      <c r="C84" s="8">
        <v>113.40488839964885</v>
      </c>
      <c r="D84" s="8">
        <v>83.759322279342555</v>
      </c>
      <c r="E84" s="8">
        <v>119.57423545679647</v>
      </c>
      <c r="F84" s="8">
        <v>158.23846773948904</v>
      </c>
      <c r="G84" s="8">
        <v>121.01004317236713</v>
      </c>
      <c r="H84" s="8">
        <v>92.781877093146733</v>
      </c>
      <c r="I84" s="8">
        <v>102.39800685144814</v>
      </c>
      <c r="J84" s="8">
        <v>117.66489764973464</v>
      </c>
      <c r="K84" s="8">
        <v>106.09481166045653</v>
      </c>
      <c r="L84" s="9">
        <v>82.56435065865071</v>
      </c>
    </row>
    <row r="85" spans="1:12">
      <c r="A85" s="59">
        <v>42674</v>
      </c>
      <c r="B85" s="8">
        <v>70.760664535013703</v>
      </c>
      <c r="C85" s="8">
        <v>102.21040348310828</v>
      </c>
      <c r="D85" s="8">
        <v>83.12214901165737</v>
      </c>
      <c r="E85" s="8">
        <v>120.0887545422388</v>
      </c>
      <c r="F85" s="8">
        <v>157.97590579140945</v>
      </c>
      <c r="G85" s="8">
        <v>124.6762123813147</v>
      </c>
      <c r="H85" s="8">
        <v>92.977918152857569</v>
      </c>
      <c r="I85" s="8">
        <v>104.47420325962837</v>
      </c>
      <c r="J85" s="8">
        <v>118.28460296008174</v>
      </c>
      <c r="K85" s="8">
        <v>105.93512227197294</v>
      </c>
      <c r="L85" s="9">
        <v>83.680228201039057</v>
      </c>
    </row>
    <row r="86" spans="1:12">
      <c r="A86" s="59">
        <v>42704</v>
      </c>
      <c r="B86" s="8">
        <v>70.813918592287337</v>
      </c>
      <c r="C86" s="8">
        <v>102.45261446218235</v>
      </c>
      <c r="D86" s="8">
        <v>86.945188617768451</v>
      </c>
      <c r="E86" s="8">
        <v>118.22362285751036</v>
      </c>
      <c r="F86" s="8">
        <v>157.69939812550629</v>
      </c>
      <c r="G86" s="8">
        <v>118.05409310746987</v>
      </c>
      <c r="H86" s="8">
        <v>93.576932501974028</v>
      </c>
      <c r="I86" s="8">
        <v>102.09349804491505</v>
      </c>
      <c r="J86" s="8">
        <v>119.44490226456142</v>
      </c>
      <c r="K86" s="8">
        <v>107.10461220527914</v>
      </c>
      <c r="L86" s="9">
        <v>83.711060684056847</v>
      </c>
    </row>
    <row r="87" spans="1:12">
      <c r="A87" s="59">
        <v>42735</v>
      </c>
      <c r="B87" s="8">
        <v>75.0547482119172</v>
      </c>
      <c r="C87" s="8">
        <v>109.75495820985283</v>
      </c>
      <c r="D87" s="8">
        <v>85.699804503656509</v>
      </c>
      <c r="E87" s="8">
        <v>117.88918545197286</v>
      </c>
      <c r="F87" s="8">
        <v>157.47548565723241</v>
      </c>
      <c r="G87" s="8">
        <v>112.68611565716606</v>
      </c>
      <c r="H87" s="8">
        <v>94.448226100688871</v>
      </c>
      <c r="I87" s="8">
        <v>102.91013529879926</v>
      </c>
      <c r="J87" s="8">
        <v>119.97231103932492</v>
      </c>
      <c r="K87" s="8">
        <v>107.40050724864577</v>
      </c>
      <c r="L87" s="9">
        <v>86.374689081865554</v>
      </c>
    </row>
    <row r="88" spans="1:12">
      <c r="A88" s="59">
        <v>42766</v>
      </c>
      <c r="B88" s="8">
        <v>77.559317896470446</v>
      </c>
      <c r="C88" s="8">
        <v>107.2002232590502</v>
      </c>
      <c r="D88" s="8">
        <v>85.960466294982254</v>
      </c>
      <c r="E88" s="8">
        <v>118.14644499469402</v>
      </c>
      <c r="F88" s="8">
        <v>158.32484371472307</v>
      </c>
      <c r="G88" s="8">
        <v>103.55793862166081</v>
      </c>
      <c r="H88" s="8">
        <v>96.212595638086427</v>
      </c>
      <c r="I88" s="8">
        <v>103.1592788677809</v>
      </c>
      <c r="J88" s="8">
        <v>118.35052905692719</v>
      </c>
      <c r="K88" s="8">
        <v>107.46156495600714</v>
      </c>
      <c r="L88" s="9">
        <v>87.622614012448778</v>
      </c>
    </row>
    <row r="89" spans="1:12">
      <c r="A89" s="59">
        <v>42794</v>
      </c>
      <c r="B89" s="8">
        <v>80.328136467997851</v>
      </c>
      <c r="C89" s="8">
        <v>108.22642475579822</v>
      </c>
      <c r="D89" s="8">
        <v>86.800376511476358</v>
      </c>
      <c r="E89" s="8">
        <v>117.4132552979387</v>
      </c>
      <c r="F89" s="8">
        <v>159.49995976818201</v>
      </c>
      <c r="G89" s="8">
        <v>96.540443959317344</v>
      </c>
      <c r="H89" s="8">
        <v>97.443297846271136</v>
      </c>
      <c r="I89" s="8">
        <v>103.47762898370186</v>
      </c>
      <c r="J89" s="8">
        <v>120.1964597685994</v>
      </c>
      <c r="K89" s="8">
        <v>108.65923536963396</v>
      </c>
      <c r="L89" s="9">
        <v>89.383838871862352</v>
      </c>
    </row>
    <row r="90" spans="1:12">
      <c r="A90" s="59">
        <v>42825</v>
      </c>
      <c r="B90" s="8">
        <v>80.941686030879083</v>
      </c>
      <c r="C90" s="8">
        <v>151.24549201805473</v>
      </c>
      <c r="D90" s="8">
        <v>86.887263775251611</v>
      </c>
      <c r="E90" s="8">
        <v>116.06264269865261</v>
      </c>
      <c r="F90" s="8">
        <v>161.36156160561214</v>
      </c>
      <c r="G90" s="8">
        <v>95.743234861995731</v>
      </c>
      <c r="H90" s="8">
        <v>98.543306014648621</v>
      </c>
      <c r="I90" s="8">
        <v>104.41883802207688</v>
      </c>
      <c r="J90" s="8">
        <v>120.69749810462471</v>
      </c>
      <c r="K90" s="8">
        <v>109.2322384694868</v>
      </c>
      <c r="L90" s="9">
        <v>90.84692075612611</v>
      </c>
    </row>
    <row r="91" spans="1:12">
      <c r="A91" s="59">
        <v>42855</v>
      </c>
      <c r="B91" s="8">
        <v>83.899686552491502</v>
      </c>
      <c r="C91" s="8">
        <v>143.69856598462761</v>
      </c>
      <c r="D91" s="8">
        <v>90.188979798711173</v>
      </c>
      <c r="E91" s="8">
        <v>118.14644499469402</v>
      </c>
      <c r="F91" s="8">
        <v>162.37438311535772</v>
      </c>
      <c r="G91" s="8">
        <v>97.234299773411607</v>
      </c>
      <c r="H91" s="8">
        <v>98.630435374520104</v>
      </c>
      <c r="I91" s="8">
        <v>103.94823350288938</v>
      </c>
      <c r="J91" s="8">
        <v>121.5413521442463</v>
      </c>
      <c r="K91" s="8">
        <v>110.19037480038827</v>
      </c>
      <c r="L91" s="9">
        <v>93.029948450152915</v>
      </c>
    </row>
    <row r="92" spans="1:12">
      <c r="A92" s="59">
        <v>42886</v>
      </c>
      <c r="B92" s="8">
        <v>85.378529157691617</v>
      </c>
      <c r="C92" s="8">
        <v>147.59655452806501</v>
      </c>
      <c r="D92" s="8">
        <v>94.880892042574757</v>
      </c>
      <c r="E92" s="8">
        <v>119.62568736534071</v>
      </c>
      <c r="F92" s="8">
        <v>163.60668037176572</v>
      </c>
      <c r="G92" s="8">
        <v>104.55818037787921</v>
      </c>
      <c r="H92" s="8">
        <v>100.2532197021265</v>
      </c>
      <c r="I92" s="8">
        <v>104.03128135921658</v>
      </c>
      <c r="J92" s="8">
        <v>125.08817615453077</v>
      </c>
      <c r="K92" s="8">
        <v>110.35945768231205</v>
      </c>
      <c r="L92" s="9">
        <v>94.896226140721481</v>
      </c>
    </row>
    <row r="93" spans="1:12">
      <c r="A93" s="59">
        <v>42916</v>
      </c>
      <c r="B93" s="8">
        <v>86.718270600636259</v>
      </c>
      <c r="C93" s="8">
        <v>174.48487315682124</v>
      </c>
      <c r="D93" s="8">
        <v>92.621823184418218</v>
      </c>
      <c r="E93" s="8">
        <v>117.7219667492041</v>
      </c>
      <c r="F93" s="8">
        <v>164.53008366003283</v>
      </c>
      <c r="G93" s="8">
        <v>111.860166064799</v>
      </c>
      <c r="H93" s="8">
        <v>101.65818063005419</v>
      </c>
      <c r="I93" s="8">
        <v>103.07623101145369</v>
      </c>
      <c r="J93" s="8">
        <v>124.90358308336354</v>
      </c>
      <c r="K93" s="8">
        <v>111.46319316153678</v>
      </c>
      <c r="L93" s="9">
        <v>96.682765275632434</v>
      </c>
    </row>
    <row r="94" spans="1:12">
      <c r="A94" s="59">
        <v>42947</v>
      </c>
      <c r="B94" s="8">
        <v>88.854672413789686</v>
      </c>
      <c r="C94" s="8">
        <v>155.4193330312286</v>
      </c>
      <c r="D94" s="8">
        <v>92.448048656867712</v>
      </c>
      <c r="E94" s="8">
        <v>119.31697591407531</v>
      </c>
      <c r="F94" s="8">
        <v>166.42962079019168</v>
      </c>
      <c r="G94" s="8">
        <v>112.66736081360135</v>
      </c>
      <c r="H94" s="8">
        <v>98.674000054455846</v>
      </c>
      <c r="I94" s="8">
        <v>103.57451814941693</v>
      </c>
      <c r="J94" s="8">
        <v>126.61766160134489</v>
      </c>
      <c r="K94" s="8">
        <v>111.16260137145004</v>
      </c>
      <c r="L94" s="9">
        <v>97.619042727587583</v>
      </c>
    </row>
    <row r="95" spans="1:12">
      <c r="A95" s="59">
        <v>42978</v>
      </c>
      <c r="B95" s="8">
        <v>90.90273262832028</v>
      </c>
      <c r="C95" s="8">
        <v>153.48029340514617</v>
      </c>
      <c r="D95" s="8">
        <v>92.534935920642965</v>
      </c>
      <c r="E95" s="8">
        <v>119.79290606810946</v>
      </c>
      <c r="F95" s="8">
        <v>167.97252705020693</v>
      </c>
      <c r="G95" s="8">
        <v>106.81679405091973</v>
      </c>
      <c r="H95" s="8">
        <v>99.436381953331335</v>
      </c>
      <c r="I95" s="8">
        <v>104.05896397799232</v>
      </c>
      <c r="J95" s="8">
        <v>127.47470086033556</v>
      </c>
      <c r="K95" s="8">
        <v>112.2099758900335</v>
      </c>
      <c r="L95" s="9">
        <v>98.844808361306534</v>
      </c>
    </row>
    <row r="96" spans="1:12">
      <c r="A96" s="59">
        <v>43008</v>
      </c>
      <c r="B96" s="8">
        <v>92.868379747224068</v>
      </c>
      <c r="C96" s="8">
        <v>146.42577801793411</v>
      </c>
      <c r="D96" s="8">
        <v>96.502787633046125</v>
      </c>
      <c r="E96" s="8">
        <v>120.25597324500755</v>
      </c>
      <c r="F96" s="8">
        <v>169.52317105242281</v>
      </c>
      <c r="G96" s="8">
        <v>102.41873196913707</v>
      </c>
      <c r="H96" s="8">
        <v>100.90668990116264</v>
      </c>
      <c r="I96" s="8">
        <v>103.60220076819267</v>
      </c>
      <c r="J96" s="8">
        <v>128.62181494544615</v>
      </c>
      <c r="K96" s="8">
        <v>114.39396311488242</v>
      </c>
      <c r="L96" s="9">
        <v>100.33214072558448</v>
      </c>
    </row>
    <row r="97" spans="1:12">
      <c r="A97" s="59">
        <v>43039</v>
      </c>
      <c r="B97" s="8">
        <v>95.116238940399953</v>
      </c>
      <c r="C97" s="8">
        <v>144.67418538726599</v>
      </c>
      <c r="D97" s="8">
        <v>99.456954601404675</v>
      </c>
      <c r="E97" s="8">
        <v>120.48750683345661</v>
      </c>
      <c r="F97" s="8">
        <v>170.74693499245876</v>
      </c>
      <c r="G97" s="8">
        <v>96.24033999055105</v>
      </c>
      <c r="H97" s="8">
        <v>99.534402483186753</v>
      </c>
      <c r="I97" s="8">
        <v>101.99660887919997</v>
      </c>
      <c r="J97" s="8">
        <v>130.30952302468933</v>
      </c>
      <c r="K97" s="8">
        <v>115.61981400882988</v>
      </c>
      <c r="L97" s="9">
        <v>101.72868908084784</v>
      </c>
    </row>
    <row r="98" spans="1:12">
      <c r="A98" s="59">
        <v>43069</v>
      </c>
      <c r="B98" s="8">
        <v>97.856243346102133</v>
      </c>
      <c r="C98" s="8">
        <v>131.91161192550311</v>
      </c>
      <c r="D98" s="8">
        <v>100.41271450293245</v>
      </c>
      <c r="E98" s="8">
        <v>121.20783355307586</v>
      </c>
      <c r="F98" s="8">
        <v>171.53099709608611</v>
      </c>
      <c r="G98" s="8">
        <v>95.504901556710308</v>
      </c>
      <c r="H98" s="8">
        <v>101.13540447082528</v>
      </c>
      <c r="I98" s="8">
        <v>102.27343506695733</v>
      </c>
      <c r="J98" s="8">
        <v>132.1950093944688</v>
      </c>
      <c r="K98" s="8">
        <v>116.83157466261703</v>
      </c>
      <c r="L98" s="9">
        <v>103.50171148127322</v>
      </c>
    </row>
    <row r="99" spans="1:12">
      <c r="A99" s="59">
        <v>43100</v>
      </c>
      <c r="B99" s="8">
        <v>100.32291573160524</v>
      </c>
      <c r="C99" s="8">
        <v>138.82722985791165</v>
      </c>
      <c r="D99" s="8">
        <v>104.43849105785243</v>
      </c>
      <c r="E99" s="8">
        <v>122.10824195259993</v>
      </c>
      <c r="F99" s="8">
        <v>172.48611992203155</v>
      </c>
      <c r="G99" s="8">
        <v>87.375011049974617</v>
      </c>
      <c r="H99" s="8">
        <v>100.73243118141967</v>
      </c>
      <c r="I99" s="8">
        <v>103.53299422125333</v>
      </c>
      <c r="J99" s="8">
        <v>132.35323202689784</v>
      </c>
      <c r="K99" s="8">
        <v>117.9822776090428</v>
      </c>
      <c r="L99" s="9">
        <v>105.28538529079533</v>
      </c>
    </row>
    <row r="100" spans="1:12">
      <c r="A100" s="59">
        <v>43131</v>
      </c>
      <c r="B100" s="8">
        <v>104.29776269700189</v>
      </c>
      <c r="C100" s="8">
        <v>112.53574120929882</v>
      </c>
      <c r="D100" s="8">
        <v>106.46586054594164</v>
      </c>
      <c r="E100" s="8">
        <v>122.84143164935524</v>
      </c>
      <c r="F100" s="8">
        <v>173.56089009682347</v>
      </c>
      <c r="G100" s="8">
        <v>86.256953010184503</v>
      </c>
      <c r="H100" s="8">
        <v>104.02156451656819</v>
      </c>
      <c r="I100" s="8">
        <v>102.25959375756946</v>
      </c>
      <c r="J100" s="8">
        <v>133.50034611200843</v>
      </c>
      <c r="K100" s="8">
        <v>118.38150108025175</v>
      </c>
      <c r="L100" s="9">
        <v>107.55853938130421</v>
      </c>
    </row>
    <row r="101" spans="1:12">
      <c r="A101" s="59">
        <v>43159</v>
      </c>
      <c r="B101" s="8">
        <v>107.52284418871592</v>
      </c>
      <c r="C101" s="8">
        <v>134.86661113567021</v>
      </c>
      <c r="D101" s="8">
        <v>109.04351603794078</v>
      </c>
      <c r="E101" s="8">
        <v>122.78997974081101</v>
      </c>
      <c r="F101" s="8">
        <v>174.57321652933965</v>
      </c>
      <c r="G101" s="8">
        <v>82.679914767485187</v>
      </c>
      <c r="H101" s="8">
        <v>104.96909630517058</v>
      </c>
      <c r="I101" s="8">
        <v>101.92740233226063</v>
      </c>
      <c r="J101" s="8">
        <v>132.80152948544682</v>
      </c>
      <c r="K101" s="8">
        <v>119.33494066443311</v>
      </c>
      <c r="L101" s="9">
        <v>110.26864485374253</v>
      </c>
    </row>
    <row r="102" spans="1:12">
      <c r="A102" s="59">
        <v>43190</v>
      </c>
      <c r="B102" s="8">
        <v>110.38360866751773</v>
      </c>
      <c r="C102" s="8">
        <v>147.93328602417449</v>
      </c>
      <c r="D102" s="8">
        <v>108.78285424661502</v>
      </c>
      <c r="E102" s="8">
        <v>123.47171752902209</v>
      </c>
      <c r="F102" s="8">
        <v>176.44626013156443</v>
      </c>
      <c r="G102" s="8">
        <v>81.456160482222828</v>
      </c>
      <c r="H102" s="8">
        <v>105.65524001415852</v>
      </c>
      <c r="I102" s="8">
        <v>101.56752828817606</v>
      </c>
      <c r="J102" s="8">
        <v>134.2650888354155</v>
      </c>
      <c r="K102" s="8">
        <v>119.30676018411248</v>
      </c>
      <c r="L102" s="9">
        <v>112.43679839118563</v>
      </c>
    </row>
    <row r="103" spans="1:12">
      <c r="A103" s="59">
        <v>43220</v>
      </c>
      <c r="B103" s="8">
        <v>113.80485722577545</v>
      </c>
      <c r="C103" s="8">
        <v>161.78204970034074</v>
      </c>
      <c r="D103" s="8">
        <v>114.95184997465788</v>
      </c>
      <c r="E103" s="8">
        <v>123.45885455188603</v>
      </c>
      <c r="F103" s="8">
        <v>176.43466860043813</v>
      </c>
      <c r="G103" s="8">
        <v>83.004341948352945</v>
      </c>
      <c r="H103" s="8">
        <v>107.092874452038</v>
      </c>
      <c r="I103" s="8">
        <v>100.61247794041316</v>
      </c>
      <c r="J103" s="8">
        <v>133.63219830569932</v>
      </c>
      <c r="K103" s="8">
        <v>121.73497823840687</v>
      </c>
      <c r="L103" s="9">
        <v>115.66949993387551</v>
      </c>
    </row>
    <row r="104" spans="1:12">
      <c r="A104" s="59">
        <v>43251</v>
      </c>
      <c r="B104" s="8">
        <v>117.82531468056598</v>
      </c>
      <c r="C104" s="8">
        <v>175.41307481390885</v>
      </c>
      <c r="D104" s="8">
        <v>116.34204619506191</v>
      </c>
      <c r="E104" s="8">
        <v>123.87046982023989</v>
      </c>
      <c r="F104" s="8">
        <v>176.92202485160109</v>
      </c>
      <c r="G104" s="8">
        <v>92.432905981201912</v>
      </c>
      <c r="H104" s="8">
        <v>109.08595855909822</v>
      </c>
      <c r="I104" s="8">
        <v>99.311394857953559</v>
      </c>
      <c r="J104" s="8">
        <v>133.92227313181922</v>
      </c>
      <c r="K104" s="8">
        <v>122.19995616369728</v>
      </c>
      <c r="L104" s="9">
        <v>119.21579084569723</v>
      </c>
    </row>
    <row r="105" spans="1:12">
      <c r="A105" s="59">
        <v>43281</v>
      </c>
      <c r="B105" s="8">
        <v>118.85005320577208</v>
      </c>
      <c r="C105" s="8">
        <v>183.67186933518482</v>
      </c>
      <c r="D105" s="8">
        <v>117.93497936427485</v>
      </c>
      <c r="E105" s="8">
        <v>124.41071485995434</v>
      </c>
      <c r="F105" s="8">
        <v>177.35407282343837</v>
      </c>
      <c r="G105" s="8">
        <v>96.827561518366267</v>
      </c>
      <c r="H105" s="8">
        <v>110.28398725733112</v>
      </c>
      <c r="I105" s="8">
        <v>99.615903664486666</v>
      </c>
      <c r="J105" s="8">
        <v>132.59056597554141</v>
      </c>
      <c r="K105" s="8">
        <v>122.87159094467232</v>
      </c>
      <c r="L105" s="9">
        <v>120.48318296863224</v>
      </c>
    </row>
    <row r="106" spans="1:12">
      <c r="A106" s="59">
        <v>43312</v>
      </c>
      <c r="B106" s="8">
        <v>121.04532203944774</v>
      </c>
      <c r="C106" s="8">
        <v>174.95469238740955</v>
      </c>
      <c r="D106" s="8">
        <v>119.67272463977989</v>
      </c>
      <c r="E106" s="8">
        <v>124.43644081422646</v>
      </c>
      <c r="F106" s="8">
        <v>178.86520142053462</v>
      </c>
      <c r="G106" s="8">
        <v>103.84641334160341</v>
      </c>
      <c r="H106" s="8">
        <v>110.76319873662428</v>
      </c>
      <c r="I106" s="8">
        <v>98.882314266929654</v>
      </c>
      <c r="J106" s="8">
        <v>136.08464910834954</v>
      </c>
      <c r="K106" s="8">
        <v>123.91896546325579</v>
      </c>
      <c r="L106" s="9">
        <v>122.33290251063282</v>
      </c>
    </row>
    <row r="107" spans="1:12">
      <c r="A107" s="59">
        <v>43343</v>
      </c>
      <c r="B107" s="8">
        <v>121.6277031375254</v>
      </c>
      <c r="C107" s="8">
        <v>171.03845370438137</v>
      </c>
      <c r="D107" s="8">
        <v>122.10556802548693</v>
      </c>
      <c r="E107" s="8">
        <v>124.71942631121973</v>
      </c>
      <c r="F107" s="8">
        <v>180.27019058291282</v>
      </c>
      <c r="G107" s="8">
        <v>104.22143281695469</v>
      </c>
      <c r="H107" s="8">
        <v>109.84834045797369</v>
      </c>
      <c r="I107" s="8">
        <v>98.300979272639196</v>
      </c>
      <c r="J107" s="8">
        <v>136.53294656689852</v>
      </c>
      <c r="K107" s="8">
        <v>124.14910605254094</v>
      </c>
      <c r="L107" s="9">
        <v>122.79881704816667</v>
      </c>
    </row>
    <row r="108" spans="1:12">
      <c r="A108" s="59">
        <v>43373</v>
      </c>
      <c r="B108" s="8">
        <v>123.64797602444359</v>
      </c>
      <c r="C108" s="8">
        <v>180.53495870224972</v>
      </c>
      <c r="D108" s="8">
        <v>122.97444066323945</v>
      </c>
      <c r="E108" s="8">
        <v>124.55220760845097</v>
      </c>
      <c r="F108" s="8">
        <v>181.51220450268107</v>
      </c>
      <c r="G108" s="8">
        <v>104.9172515768975</v>
      </c>
      <c r="H108" s="8">
        <v>109.7285375881504</v>
      </c>
      <c r="I108" s="8">
        <v>99.422125333056513</v>
      </c>
      <c r="J108" s="8">
        <v>136.04509345024229</v>
      </c>
      <c r="K108" s="8">
        <v>124.25713122710336</v>
      </c>
      <c r="L108" s="9">
        <v>124.44079549076586</v>
      </c>
    </row>
    <row r="109" spans="1:12">
      <c r="A109" s="59">
        <v>43404</v>
      </c>
      <c r="B109" s="8">
        <v>124.74657922814238</v>
      </c>
      <c r="C109" s="8">
        <v>166.12093186957898</v>
      </c>
      <c r="D109" s="8">
        <v>123.61161393092462</v>
      </c>
      <c r="E109" s="8">
        <v>123.81901791169567</v>
      </c>
      <c r="F109" s="8">
        <v>182.84442109571273</v>
      </c>
      <c r="G109" s="8">
        <v>105.28014949917441</v>
      </c>
      <c r="H109" s="8">
        <v>111.26419255588532</v>
      </c>
      <c r="I109" s="8">
        <v>98.577805460396547</v>
      </c>
      <c r="J109" s="8">
        <v>138.37887727857071</v>
      </c>
      <c r="K109" s="8">
        <v>124.80665059335567</v>
      </c>
      <c r="L109" s="9">
        <v>125.04075139479616</v>
      </c>
    </row>
    <row r="110" spans="1:12">
      <c r="A110" s="59">
        <v>43434</v>
      </c>
      <c r="B110" s="8">
        <v>122.04672628504393</v>
      </c>
      <c r="C110" s="8">
        <v>156.86579446892074</v>
      </c>
      <c r="D110" s="8">
        <v>122.33726739555426</v>
      </c>
      <c r="E110" s="8">
        <v>125.27253432807024</v>
      </c>
      <c r="F110" s="8">
        <v>184.8929510484445</v>
      </c>
      <c r="G110" s="8">
        <v>103.41771709788487</v>
      </c>
      <c r="H110" s="8">
        <v>111.98300977482506</v>
      </c>
      <c r="I110" s="8">
        <v>98.508598913457206</v>
      </c>
      <c r="J110" s="8">
        <v>137.81191284569996</v>
      </c>
      <c r="K110" s="8">
        <v>124.68923192535304</v>
      </c>
      <c r="L110" s="9">
        <v>123.01862493280781</v>
      </c>
    </row>
    <row r="111" spans="1:12">
      <c r="A111" s="59">
        <v>43465</v>
      </c>
      <c r="B111" s="8">
        <v>120.25448742637717</v>
      </c>
      <c r="C111" s="8">
        <v>137.74369472442103</v>
      </c>
      <c r="D111" s="8">
        <v>122.71377887191369</v>
      </c>
      <c r="E111" s="8">
        <v>126.4816541788597</v>
      </c>
      <c r="F111" s="8">
        <v>186.27844212362518</v>
      </c>
      <c r="G111" s="8">
        <v>97.900214590801014</v>
      </c>
      <c r="H111" s="8">
        <v>112.60380646390938</v>
      </c>
      <c r="I111" s="8">
        <v>100.47406484653449</v>
      </c>
      <c r="J111" s="8">
        <v>138.23383986551076</v>
      </c>
      <c r="K111" s="8">
        <v>125.1072423834424</v>
      </c>
      <c r="L111" s="9">
        <v>121.38175755490199</v>
      </c>
    </row>
    <row r="112" spans="1:12">
      <c r="A112" s="59">
        <v>43496</v>
      </c>
      <c r="B112" s="8">
        <v>119.6587908172615</v>
      </c>
      <c r="C112" s="8">
        <v>123.47543560491052</v>
      </c>
      <c r="D112" s="8">
        <v>124.56737383245239</v>
      </c>
      <c r="E112" s="8">
        <v>125.09245264816542</v>
      </c>
      <c r="F112" s="8">
        <v>186.62654192040409</v>
      </c>
      <c r="G112" s="8">
        <v>99.752575144882158</v>
      </c>
      <c r="H112" s="8">
        <v>111.26419255588532</v>
      </c>
      <c r="I112" s="8">
        <v>97.082944046506796</v>
      </c>
      <c r="J112" s="8">
        <v>138.9326564920724</v>
      </c>
      <c r="K112" s="8">
        <v>123.46807777812569</v>
      </c>
      <c r="L112" s="9">
        <v>120.56825024012831</v>
      </c>
    </row>
    <row r="113" spans="1:12">
      <c r="A113" s="59">
        <v>43524</v>
      </c>
      <c r="B113" s="8">
        <v>120.88425841700351</v>
      </c>
      <c r="C113" s="8">
        <v>137.3366137206153</v>
      </c>
      <c r="D113" s="8">
        <v>124.71218593874448</v>
      </c>
      <c r="E113" s="8">
        <v>127.97375952664244</v>
      </c>
      <c r="F113" s="8">
        <v>186.49956252899091</v>
      </c>
      <c r="G113" s="8">
        <v>99.066497553362353</v>
      </c>
      <c r="H113" s="8">
        <v>112.28796253437525</v>
      </c>
      <c r="I113" s="8">
        <v>95.629606560780644</v>
      </c>
      <c r="J113" s="8">
        <v>142.26851699245145</v>
      </c>
      <c r="K113" s="8">
        <v>124.43560760246736</v>
      </c>
      <c r="L113" s="9">
        <v>121.87996825479242</v>
      </c>
    </row>
    <row r="114" spans="1:12">
      <c r="A114" s="59">
        <v>43555</v>
      </c>
      <c r="B114" s="8">
        <v>121.0764418010809</v>
      </c>
      <c r="C114" s="8">
        <v>184.82546755141445</v>
      </c>
      <c r="D114" s="8">
        <v>126.04445731663166</v>
      </c>
      <c r="E114" s="8">
        <v>127.81940380100974</v>
      </c>
      <c r="F114" s="8">
        <v>186.21946158126408</v>
      </c>
      <c r="G114" s="8">
        <v>95.514615048897966</v>
      </c>
      <c r="H114" s="8">
        <v>113.42064421270454</v>
      </c>
      <c r="I114" s="8">
        <v>95.934115367313751</v>
      </c>
      <c r="J114" s="8">
        <v>141.45103339156805</v>
      </c>
      <c r="K114" s="8">
        <v>125.68024548329524</v>
      </c>
      <c r="L114" s="9">
        <v>123.13568072004004</v>
      </c>
    </row>
    <row r="115" spans="1:12">
      <c r="A115" s="59">
        <v>43585</v>
      </c>
      <c r="B115" s="8">
        <v>123.26540762137013</v>
      </c>
      <c r="C115" s="8">
        <v>194.75262684250467</v>
      </c>
      <c r="D115" s="8">
        <v>123.7274636159583</v>
      </c>
      <c r="E115" s="8">
        <v>127.61359616683281</v>
      </c>
      <c r="F115" s="8">
        <v>185.92678892525635</v>
      </c>
      <c r="G115" s="8">
        <v>99.954730821200016</v>
      </c>
      <c r="H115" s="8">
        <v>113.5295559125439</v>
      </c>
      <c r="I115" s="8">
        <v>94.591508356690539</v>
      </c>
      <c r="J115" s="8">
        <v>143.91666941358736</v>
      </c>
      <c r="K115" s="8">
        <v>125.87750884553965</v>
      </c>
      <c r="L115" s="9">
        <v>124.8616932443485</v>
      </c>
    </row>
    <row r="116" spans="1:12">
      <c r="A116" s="59">
        <v>43616</v>
      </c>
      <c r="B116" s="8">
        <v>122.23757310025285</v>
      </c>
      <c r="C116" s="8">
        <v>181.47038082625249</v>
      </c>
      <c r="D116" s="8">
        <v>121.61320686409384</v>
      </c>
      <c r="E116" s="8">
        <v>126.85468051580538</v>
      </c>
      <c r="F116" s="8">
        <v>185.76361653496886</v>
      </c>
      <c r="G116" s="8">
        <v>108.53413502817565</v>
      </c>
      <c r="H116" s="8">
        <v>112.74539167370055</v>
      </c>
      <c r="I116" s="8">
        <v>98.674694626111631</v>
      </c>
      <c r="J116" s="8">
        <v>141.55651514652075</v>
      </c>
      <c r="K116" s="8">
        <v>125.72251620377618</v>
      </c>
      <c r="L116" s="9">
        <v>124.13819486384577</v>
      </c>
    </row>
    <row r="117" spans="1:12">
      <c r="A117" s="59">
        <v>43646</v>
      </c>
      <c r="B117" s="8">
        <v>119.61458623107833</v>
      </c>
      <c r="C117" s="8">
        <v>189.02608784526834</v>
      </c>
      <c r="D117" s="8">
        <v>122.36622981681269</v>
      </c>
      <c r="E117" s="8">
        <v>126.46879120172363</v>
      </c>
      <c r="F117" s="8">
        <v>185.92458084751385</v>
      </c>
      <c r="G117" s="8">
        <v>114.84667744546485</v>
      </c>
      <c r="H117" s="8">
        <v>114.10678792169249</v>
      </c>
      <c r="I117" s="8">
        <v>96.764593930585832</v>
      </c>
      <c r="J117" s="8">
        <v>141.97844216633155</v>
      </c>
      <c r="K117" s="8">
        <v>125.50176910793124</v>
      </c>
      <c r="L117" s="9">
        <v>122.94587068900587</v>
      </c>
    </row>
    <row r="118" spans="1:12">
      <c r="A118" s="59">
        <v>43677</v>
      </c>
      <c r="B118" s="8">
        <v>120.04877728577198</v>
      </c>
      <c r="C118" s="8">
        <v>202.88047192044274</v>
      </c>
      <c r="D118" s="8">
        <v>122.59792918688002</v>
      </c>
      <c r="E118" s="8">
        <v>127.26629578415924</v>
      </c>
      <c r="F118" s="8">
        <v>192.8775359741056</v>
      </c>
      <c r="G118" s="8">
        <v>119.57721732017852</v>
      </c>
      <c r="H118" s="8">
        <v>117.05829498733901</v>
      </c>
      <c r="I118" s="8">
        <v>96.750752621197961</v>
      </c>
      <c r="J118" s="8">
        <v>142.69044401226225</v>
      </c>
      <c r="K118" s="8">
        <v>126.28612581018881</v>
      </c>
      <c r="L118" s="9">
        <v>124.15349680226586</v>
      </c>
    </row>
    <row r="119" spans="1:12">
      <c r="A119" s="59">
        <v>43708</v>
      </c>
      <c r="B119" s="8">
        <v>118.39141998696336</v>
      </c>
      <c r="C119" s="8">
        <v>188.97559569140864</v>
      </c>
      <c r="D119" s="8">
        <v>120.97603359640866</v>
      </c>
      <c r="E119" s="8">
        <v>127.17625494420683</v>
      </c>
      <c r="F119" s="8">
        <v>200.60791680474998</v>
      </c>
      <c r="G119" s="8">
        <v>130.17266994955148</v>
      </c>
      <c r="H119" s="8">
        <v>118.13652081574863</v>
      </c>
      <c r="I119" s="8">
        <v>96.875324405688772</v>
      </c>
      <c r="J119" s="8">
        <v>141.76747865642614</v>
      </c>
      <c r="K119" s="8">
        <v>127.13623696652785</v>
      </c>
      <c r="L119" s="9">
        <v>123.44398781454335</v>
      </c>
    </row>
    <row r="120" spans="1:12">
      <c r="A120" s="59">
        <v>43738</v>
      </c>
      <c r="B120" s="8">
        <v>117.02668814096512</v>
      </c>
      <c r="C120" s="8">
        <v>150.93325283310372</v>
      </c>
      <c r="D120" s="8">
        <v>119.20932589964521</v>
      </c>
      <c r="E120" s="8">
        <v>127.71649998392128</v>
      </c>
      <c r="F120" s="8">
        <v>207.50630474811933</v>
      </c>
      <c r="G120" s="8">
        <v>128.56591977107206</v>
      </c>
      <c r="H120" s="8">
        <v>118.8008821847687</v>
      </c>
      <c r="I120" s="8">
        <v>96.390878577113398</v>
      </c>
      <c r="J120" s="8">
        <v>143.69252068431288</v>
      </c>
      <c r="K120" s="8">
        <v>127.38986128941353</v>
      </c>
      <c r="L120" s="9">
        <v>121.77643936915402</v>
      </c>
    </row>
    <row r="121" spans="1:12">
      <c r="A121" s="59">
        <v>43769</v>
      </c>
      <c r="B121" s="8">
        <v>115.6284383222872</v>
      </c>
      <c r="C121" s="8">
        <v>162.82832038619426</v>
      </c>
      <c r="D121" s="8">
        <v>120.39678517124031</v>
      </c>
      <c r="E121" s="8">
        <v>127.47210341833618</v>
      </c>
      <c r="F121" s="8">
        <v>209.05747747925619</v>
      </c>
      <c r="G121" s="8">
        <v>136.53637838524295</v>
      </c>
      <c r="H121" s="8">
        <v>121.03357203147549</v>
      </c>
      <c r="I121" s="8">
        <v>96.266306792622586</v>
      </c>
      <c r="J121" s="8">
        <v>145.44615486040149</v>
      </c>
      <c r="K121" s="8">
        <v>127.86423270814416</v>
      </c>
      <c r="L121" s="9">
        <v>121.77269946153429</v>
      </c>
    </row>
    <row r="122" spans="1:12">
      <c r="A122" s="59">
        <v>43799</v>
      </c>
      <c r="B122" s="8">
        <v>115.63722390669145</v>
      </c>
      <c r="C122" s="8">
        <v>139.11325038578889</v>
      </c>
      <c r="D122" s="8">
        <v>123.61161393092462</v>
      </c>
      <c r="E122" s="8">
        <v>128.65549731485353</v>
      </c>
      <c r="F122" s="8">
        <v>210.67481785743121</v>
      </c>
      <c r="G122" s="8">
        <v>129.63154643160161</v>
      </c>
      <c r="H122" s="8">
        <v>120.93555150162007</v>
      </c>
      <c r="I122" s="8">
        <v>96.086369770580291</v>
      </c>
      <c r="J122" s="8">
        <v>145.89445231895047</v>
      </c>
      <c r="K122" s="8">
        <v>128.03331559006796</v>
      </c>
      <c r="L122" s="9">
        <v>121.20742361626004</v>
      </c>
    </row>
    <row r="123" spans="1:12">
      <c r="A123" s="59">
        <v>43830</v>
      </c>
      <c r="B123" s="8">
        <v>116.06634249081299</v>
      </c>
      <c r="C123" s="8">
        <v>168.79458172466343</v>
      </c>
      <c r="D123" s="8">
        <v>124.77011078126131</v>
      </c>
      <c r="E123" s="8">
        <v>129.24719426311219</v>
      </c>
      <c r="F123" s="8">
        <v>212.50361845718263</v>
      </c>
      <c r="G123" s="8">
        <v>125.22359562830532</v>
      </c>
      <c r="H123" s="8">
        <v>120.71772810194135</v>
      </c>
      <c r="I123" s="8">
        <v>96.612339527319278</v>
      </c>
      <c r="J123" s="8">
        <v>147.42393776576458</v>
      </c>
      <c r="K123" s="8">
        <v>129.17932178977361</v>
      </c>
      <c r="L123" s="9">
        <v>122.20716730818565</v>
      </c>
    </row>
    <row r="124" spans="1:12">
      <c r="A124" s="59">
        <v>43861</v>
      </c>
      <c r="B124" s="8">
        <v>114.85923984780307</v>
      </c>
      <c r="C124" s="8">
        <v>125.36669136029806</v>
      </c>
      <c r="D124" s="8">
        <v>123.14821519078995</v>
      </c>
      <c r="E124" s="8">
        <v>130.10901373122809</v>
      </c>
      <c r="F124" s="8">
        <v>203.02650506122023</v>
      </c>
      <c r="G124" s="8">
        <v>123.49770863471171</v>
      </c>
      <c r="H124" s="8">
        <v>125.44449587496936</v>
      </c>
      <c r="I124" s="8">
        <v>96.819959168137302</v>
      </c>
      <c r="J124" s="8">
        <v>149.29623891617496</v>
      </c>
      <c r="K124" s="8">
        <v>127.82665873438332</v>
      </c>
      <c r="L124" s="9">
        <v>120.21460820780344</v>
      </c>
    </row>
    <row r="125" spans="1:12">
      <c r="A125" s="59">
        <v>43890</v>
      </c>
      <c r="B125" s="8">
        <v>111.47624343154077</v>
      </c>
      <c r="C125" s="8">
        <v>137.86073551873821</v>
      </c>
      <c r="D125" s="8">
        <v>126.33408152921584</v>
      </c>
      <c r="E125" s="8">
        <v>128.73267517766988</v>
      </c>
      <c r="F125" s="8">
        <v>194.30655958163743</v>
      </c>
      <c r="G125" s="8">
        <v>123.80529199144863</v>
      </c>
      <c r="H125" s="8">
        <v>127.81877093146731</v>
      </c>
      <c r="I125" s="8">
        <v>97.193674521609751</v>
      </c>
      <c r="J125" s="8">
        <v>144.99785740185251</v>
      </c>
      <c r="K125" s="8">
        <v>131.5042114162257</v>
      </c>
      <c r="L125" s="9">
        <v>118.70209499062972</v>
      </c>
    </row>
    <row r="126" spans="1:12">
      <c r="A126" s="59">
        <v>43921</v>
      </c>
      <c r="B126" s="8">
        <v>105.83307804709762</v>
      </c>
      <c r="C126" s="8">
        <v>171.08810329349728</v>
      </c>
      <c r="D126" s="8">
        <v>123.20614003330678</v>
      </c>
      <c r="E126" s="8">
        <v>130.89365533652764</v>
      </c>
      <c r="F126" s="8">
        <v>185.76938066505767</v>
      </c>
      <c r="G126" s="8">
        <v>143.90588623815799</v>
      </c>
      <c r="H126" s="8">
        <v>122.96130911863207</v>
      </c>
      <c r="I126" s="8">
        <v>94.54998442852694</v>
      </c>
      <c r="J126" s="8">
        <v>146.80423245541749</v>
      </c>
      <c r="K126" s="8">
        <v>128.86463975952657</v>
      </c>
      <c r="L126" s="9">
        <v>115.88916142434825</v>
      </c>
    </row>
    <row r="127" spans="1:12">
      <c r="A127" s="59">
        <v>43951</v>
      </c>
      <c r="B127" s="8">
        <v>86.039334869651313</v>
      </c>
      <c r="C127" s="8">
        <v>116.38659096460493</v>
      </c>
      <c r="D127" s="8">
        <v>107.76916950257042</v>
      </c>
      <c r="E127" s="8">
        <v>113.81162169984243</v>
      </c>
      <c r="F127" s="8">
        <v>191.05467292721735</v>
      </c>
      <c r="G127" s="8">
        <v>150.3381542397569</v>
      </c>
      <c r="H127" s="8">
        <v>117.1780978571623</v>
      </c>
      <c r="I127" s="8">
        <v>89.774732689712451</v>
      </c>
      <c r="J127" s="8">
        <v>116.7814879520058</v>
      </c>
      <c r="K127" s="8">
        <v>120.21792904781289</v>
      </c>
      <c r="L127" s="9">
        <v>99.250213492703537</v>
      </c>
    </row>
    <row r="128" spans="1:12">
      <c r="A128" s="59">
        <v>43982</v>
      </c>
      <c r="B128" s="8">
        <v>78.229400464977701</v>
      </c>
      <c r="C128" s="8">
        <v>107.08141798997514</v>
      </c>
      <c r="D128" s="8">
        <v>110.23097530953588</v>
      </c>
      <c r="E128" s="8">
        <v>120.65472553622536</v>
      </c>
      <c r="F128" s="8">
        <v>194.84139359169379</v>
      </c>
      <c r="G128" s="8">
        <v>156.33249518335825</v>
      </c>
      <c r="H128" s="8">
        <v>116.57908350804585</v>
      </c>
      <c r="I128" s="8">
        <v>89.788573999100322</v>
      </c>
      <c r="J128" s="8">
        <v>129.66344727560406</v>
      </c>
      <c r="K128" s="8">
        <v>114.56774274352632</v>
      </c>
      <c r="L128" s="9">
        <v>94.284069058897273</v>
      </c>
    </row>
    <row r="129" spans="1:12">
      <c r="A129" s="59">
        <v>44012</v>
      </c>
      <c r="B129" s="8">
        <v>76.881718310255692</v>
      </c>
      <c r="C129" s="8">
        <v>147.33810119718765</v>
      </c>
      <c r="D129" s="8">
        <v>112.02664542755774</v>
      </c>
      <c r="E129" s="8">
        <v>123.53603241470238</v>
      </c>
      <c r="F129" s="8">
        <v>198.02271072979255</v>
      </c>
      <c r="G129" s="8">
        <v>154.30706137069419</v>
      </c>
      <c r="H129" s="8">
        <v>116.48106297819044</v>
      </c>
      <c r="I129" s="8">
        <v>92.003183501159214</v>
      </c>
      <c r="J129" s="8">
        <v>128.37129577743349</v>
      </c>
      <c r="K129" s="8">
        <v>114.6381939443279</v>
      </c>
      <c r="L129" s="9">
        <v>94.486109127906616</v>
      </c>
    </row>
    <row r="130" spans="1:12">
      <c r="A130" s="59">
        <v>44043</v>
      </c>
      <c r="B130" s="8">
        <v>75.592727426539369</v>
      </c>
      <c r="C130" s="8">
        <v>184.35230456770469</v>
      </c>
      <c r="D130" s="8">
        <v>112.05560784881617</v>
      </c>
      <c r="E130" s="8">
        <v>120.86053317040229</v>
      </c>
      <c r="F130" s="8">
        <v>199.94102887925183</v>
      </c>
      <c r="G130" s="8">
        <v>160.04244219035792</v>
      </c>
      <c r="H130" s="8">
        <v>115.87115745909004</v>
      </c>
      <c r="I130" s="8">
        <v>91.767881241565448</v>
      </c>
      <c r="J130" s="8">
        <v>125.272769225698</v>
      </c>
      <c r="K130" s="8">
        <v>114.2765444468798</v>
      </c>
      <c r="L130" s="9">
        <v>94.597270171264114</v>
      </c>
    </row>
    <row r="131" spans="1:12">
      <c r="A131" s="59">
        <v>44074</v>
      </c>
      <c r="B131" s="8">
        <v>75.961828543051666</v>
      </c>
      <c r="C131" s="8">
        <v>174.39870711305196</v>
      </c>
      <c r="D131" s="8">
        <v>113.09825501411918</v>
      </c>
      <c r="E131" s="8">
        <v>122.2111457696884</v>
      </c>
      <c r="F131" s="8">
        <v>202.14472644414172</v>
      </c>
      <c r="G131" s="8">
        <v>158.07941331994974</v>
      </c>
      <c r="H131" s="8">
        <v>119.53059057369238</v>
      </c>
      <c r="I131" s="8">
        <v>90.882037440741897</v>
      </c>
      <c r="J131" s="8">
        <v>127.87025744140819</v>
      </c>
      <c r="K131" s="8">
        <v>116.63900804709272</v>
      </c>
      <c r="L131" s="9">
        <v>95.091800939552272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1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 activeCell="B4" sqref="B4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5" width="8.88671875" style="1"/>
    <col min="6" max="6" width="9.109375" style="1" customWidth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10.33203125" style="1" customWidth="1"/>
  </cols>
  <sheetData>
    <row r="1" spans="1:12" ht="21">
      <c r="A1" s="56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30</v>
      </c>
    </row>
    <row r="4" spans="1:12">
      <c r="A4" s="59">
        <v>40209</v>
      </c>
      <c r="B4" s="7">
        <v>66.320785113840927</v>
      </c>
      <c r="C4" s="7">
        <v>48.777963989855344</v>
      </c>
      <c r="D4" s="7">
        <v>72.207987942727954</v>
      </c>
      <c r="E4" s="7">
        <v>94.145381331318063</v>
      </c>
      <c r="F4" s="7">
        <v>77.832657453159101</v>
      </c>
      <c r="G4" s="7">
        <v>112.63605539895848</v>
      </c>
      <c r="H4" s="7">
        <v>80.337972530587606</v>
      </c>
      <c r="I4" s="7">
        <v>98.526169647964721</v>
      </c>
      <c r="J4" s="7">
        <v>86.541272780430759</v>
      </c>
      <c r="K4" s="7">
        <v>90.229124001047069</v>
      </c>
      <c r="L4" s="9">
        <v>75.471027242845764</v>
      </c>
    </row>
    <row r="5" spans="1:12">
      <c r="A5" s="59">
        <v>40237</v>
      </c>
      <c r="B5" s="7">
        <v>67.077939035835414</v>
      </c>
      <c r="C5" s="7">
        <v>63.381021987427779</v>
      </c>
      <c r="D5" s="7">
        <v>71.812358703843259</v>
      </c>
      <c r="E5" s="7">
        <v>95.458313829217261</v>
      </c>
      <c r="F5" s="7">
        <v>78.406458076016207</v>
      </c>
      <c r="G5" s="7">
        <v>112.94622061590913</v>
      </c>
      <c r="H5" s="7">
        <v>81.801057078585927</v>
      </c>
      <c r="I5" s="7">
        <v>98.541595696132561</v>
      </c>
      <c r="J5" s="7">
        <v>87.752025086420886</v>
      </c>
      <c r="K5" s="7">
        <v>89.887285773678457</v>
      </c>
      <c r="L5" s="9">
        <v>76.626585887436278</v>
      </c>
    </row>
    <row r="6" spans="1:12">
      <c r="A6" s="59">
        <v>40268</v>
      </c>
      <c r="B6" s="7">
        <v>70.431192266130694</v>
      </c>
      <c r="C6" s="7">
        <v>87.078089700897152</v>
      </c>
      <c r="D6" s="7">
        <v>72.852298417483041</v>
      </c>
      <c r="E6" s="7">
        <v>95.945587745963351</v>
      </c>
      <c r="F6" s="7">
        <v>78.693154046195147</v>
      </c>
      <c r="G6" s="7">
        <v>127.9629784023235</v>
      </c>
      <c r="H6" s="7">
        <v>81.918103842425793</v>
      </c>
      <c r="I6" s="7">
        <v>99.351463224943913</v>
      </c>
      <c r="J6" s="7">
        <v>87.903369124669652</v>
      </c>
      <c r="K6" s="7">
        <v>90.356158477434064</v>
      </c>
      <c r="L6" s="9">
        <v>80.574655502386676</v>
      </c>
    </row>
    <row r="7" spans="1:12">
      <c r="A7" s="59">
        <v>40298</v>
      </c>
      <c r="B7" s="7">
        <v>73.639536878801167</v>
      </c>
      <c r="C7" s="7">
        <v>84.968032885263611</v>
      </c>
      <c r="D7" s="7">
        <v>74.084400904295407</v>
      </c>
      <c r="E7" s="7">
        <v>96.696801700946907</v>
      </c>
      <c r="F7" s="7">
        <v>78.171361682072074</v>
      </c>
      <c r="G7" s="7">
        <v>119.81474232683814</v>
      </c>
      <c r="H7" s="7">
        <v>83.037363521644508</v>
      </c>
      <c r="I7" s="7">
        <v>98.117379371517089</v>
      </c>
      <c r="J7" s="7">
        <v>88.55002092445983</v>
      </c>
      <c r="K7" s="7">
        <v>90.30303496912677</v>
      </c>
      <c r="L7" s="9">
        <v>81.786530581135395</v>
      </c>
    </row>
    <row r="8" spans="1:12">
      <c r="A8" s="59">
        <v>40329</v>
      </c>
      <c r="B8" s="7">
        <v>70.497370323052763</v>
      </c>
      <c r="C8" s="7">
        <v>83.585145284981522</v>
      </c>
      <c r="D8" s="7">
        <v>76.028636021100226</v>
      </c>
      <c r="E8" s="7">
        <v>96.690034007658767</v>
      </c>
      <c r="F8" s="7">
        <v>78.447863279681513</v>
      </c>
      <c r="G8" s="7">
        <v>111.12345734666486</v>
      </c>
      <c r="H8" s="7">
        <v>83.286087894804226</v>
      </c>
      <c r="I8" s="7">
        <v>98.402761262622036</v>
      </c>
      <c r="J8" s="7">
        <v>87.641956694967234</v>
      </c>
      <c r="K8" s="7">
        <v>91.014428036893889</v>
      </c>
      <c r="L8" s="9">
        <v>79.816042973349468</v>
      </c>
    </row>
    <row r="9" spans="1:12">
      <c r="A9" s="59">
        <v>40359</v>
      </c>
      <c r="B9" s="7">
        <v>72.044195602435934</v>
      </c>
      <c r="C9" s="7">
        <v>97.239158197909418</v>
      </c>
      <c r="D9" s="7">
        <v>75.859080633006784</v>
      </c>
      <c r="E9" s="7">
        <v>96.534377062031552</v>
      </c>
      <c r="F9" s="7">
        <v>78.818718940359361</v>
      </c>
      <c r="G9" s="7">
        <v>148.78302429823654</v>
      </c>
      <c r="H9" s="7">
        <v>84.595548565262717</v>
      </c>
      <c r="I9" s="7">
        <v>99.274332984104745</v>
      </c>
      <c r="J9" s="7">
        <v>88.591296571254958</v>
      </c>
      <c r="K9" s="7">
        <v>91.222302634618046</v>
      </c>
      <c r="L9" s="9">
        <v>83.664882183664105</v>
      </c>
    </row>
    <row r="10" spans="1:12">
      <c r="A10" s="59">
        <v>40390</v>
      </c>
      <c r="B10" s="7">
        <v>72.939749260171453</v>
      </c>
      <c r="C10" s="7">
        <v>76.725014818003217</v>
      </c>
      <c r="D10" s="7">
        <v>76.706857573473997</v>
      </c>
      <c r="E10" s="7">
        <v>95.377101509759584</v>
      </c>
      <c r="F10" s="7">
        <v>79.931125679964111</v>
      </c>
      <c r="G10" s="7">
        <v>132.43524718131593</v>
      </c>
      <c r="H10" s="7">
        <v>85.195413229942019</v>
      </c>
      <c r="I10" s="7">
        <v>97.963118889838739</v>
      </c>
      <c r="J10" s="7">
        <v>88.763278432901274</v>
      </c>
      <c r="K10" s="7">
        <v>91.589547757264057</v>
      </c>
      <c r="L10" s="9">
        <v>82.286477503173643</v>
      </c>
    </row>
    <row r="11" spans="1:12">
      <c r="A11" s="59">
        <v>40421</v>
      </c>
      <c r="B11" s="7">
        <v>74.4981452339036</v>
      </c>
      <c r="C11" s="7">
        <v>77.922911264990049</v>
      </c>
      <c r="D11" s="7">
        <v>77.294649585531275</v>
      </c>
      <c r="E11" s="7">
        <v>95.546293841963077</v>
      </c>
      <c r="F11" s="7">
        <v>80.921964299608874</v>
      </c>
      <c r="G11" s="7">
        <v>129.92278441212625</v>
      </c>
      <c r="H11" s="7">
        <v>85.714808244481432</v>
      </c>
      <c r="I11" s="7">
        <v>99.60599301971321</v>
      </c>
      <c r="J11" s="7">
        <v>89.905237994232877</v>
      </c>
      <c r="K11" s="7">
        <v>91.400150901559826</v>
      </c>
      <c r="L11" s="9">
        <v>83.131088609532227</v>
      </c>
    </row>
    <row r="12" spans="1:12">
      <c r="A12" s="59">
        <v>40451</v>
      </c>
      <c r="B12" s="7">
        <v>74.414431767011209</v>
      </c>
      <c r="C12" s="7">
        <v>72.928014878839747</v>
      </c>
      <c r="D12" s="7">
        <v>78.538055764883197</v>
      </c>
      <c r="E12" s="7">
        <v>94.449927529284366</v>
      </c>
      <c r="F12" s="7">
        <v>81.729895826426414</v>
      </c>
      <c r="G12" s="7">
        <v>128.14641369440733</v>
      </c>
      <c r="H12" s="7">
        <v>85.919640081201194</v>
      </c>
      <c r="I12" s="7">
        <v>100.22303494642662</v>
      </c>
      <c r="J12" s="7">
        <v>90.675716734408411</v>
      </c>
      <c r="K12" s="7">
        <v>91.702723927136105</v>
      </c>
      <c r="L12" s="9">
        <v>82.906158286908251</v>
      </c>
    </row>
    <row r="13" spans="1:12">
      <c r="A13" s="59">
        <v>40482</v>
      </c>
      <c r="B13" s="7">
        <v>77.176107904889705</v>
      </c>
      <c r="C13" s="7">
        <v>64.585761984499669</v>
      </c>
      <c r="D13" s="7">
        <v>79.837980406932928</v>
      </c>
      <c r="E13" s="7">
        <v>94.544675235318337</v>
      </c>
      <c r="F13" s="7">
        <v>81.744564373848846</v>
      </c>
      <c r="G13" s="7">
        <v>122.42131096796149</v>
      </c>
      <c r="H13" s="7">
        <v>87.79238830263904</v>
      </c>
      <c r="I13" s="7">
        <v>100.16904377783919</v>
      </c>
      <c r="J13" s="7">
        <v>91.349885632062012</v>
      </c>
      <c r="K13" s="7">
        <v>91.989128928444941</v>
      </c>
      <c r="L13" s="9">
        <v>83.851417079254489</v>
      </c>
    </row>
    <row r="14" spans="1:12">
      <c r="A14" s="59">
        <v>40512</v>
      </c>
      <c r="B14" s="7">
        <v>78.817764765837126</v>
      </c>
      <c r="C14" s="7">
        <v>66.235022289067388</v>
      </c>
      <c r="D14" s="7">
        <v>81.103993971363977</v>
      </c>
      <c r="E14" s="7">
        <v>95.505687682234239</v>
      </c>
      <c r="F14" s="7">
        <v>81.683866579754437</v>
      </c>
      <c r="G14" s="7">
        <v>120.83533820867797</v>
      </c>
      <c r="H14" s="7">
        <v>87.543663929479322</v>
      </c>
      <c r="I14" s="7">
        <v>100.94034618623097</v>
      </c>
      <c r="J14" s="7">
        <v>91.590660238366866</v>
      </c>
      <c r="K14" s="7">
        <v>92.367922639853404</v>
      </c>
      <c r="L14" s="9">
        <v>84.88559194264667</v>
      </c>
    </row>
    <row r="15" spans="1:12">
      <c r="A15" s="59">
        <v>40543</v>
      </c>
      <c r="B15" s="7">
        <v>81.120016020392811</v>
      </c>
      <c r="C15" s="7">
        <v>70.504327298630002</v>
      </c>
      <c r="D15" s="7">
        <v>81.002260738507914</v>
      </c>
      <c r="E15" s="7">
        <v>94.883059899725339</v>
      </c>
      <c r="F15" s="7">
        <v>81.636169280135988</v>
      </c>
      <c r="G15" s="7">
        <v>114.64510811170665</v>
      </c>
      <c r="H15" s="7">
        <v>88.311783317178438</v>
      </c>
      <c r="I15" s="7">
        <v>101.60366625744788</v>
      </c>
      <c r="J15" s="7">
        <v>92.147881470100955</v>
      </c>
      <c r="K15" s="7">
        <v>92.811388448331613</v>
      </c>
      <c r="L15" s="9">
        <v>85.995006116280166</v>
      </c>
    </row>
    <row r="16" spans="1:12">
      <c r="A16" s="59">
        <v>40574</v>
      </c>
      <c r="B16" s="7">
        <v>82.032609254700006</v>
      </c>
      <c r="C16" s="7">
        <v>57.054140239754688</v>
      </c>
      <c r="D16" s="7">
        <v>81.748304446119064</v>
      </c>
      <c r="E16" s="7">
        <v>95.370333816471444</v>
      </c>
      <c r="F16" s="7">
        <v>81.84136840446655</v>
      </c>
      <c r="G16" s="7">
        <v>118.62294401442358</v>
      </c>
      <c r="H16" s="7">
        <v>90.864865853435504</v>
      </c>
      <c r="I16" s="7">
        <v>100.35415635585322</v>
      </c>
      <c r="J16" s="7">
        <v>93.028428601730141</v>
      </c>
      <c r="K16" s="7">
        <v>93.107032320650418</v>
      </c>
      <c r="L16" s="9">
        <v>86.320167384625861</v>
      </c>
    </row>
    <row r="17" spans="1:12">
      <c r="A17" s="59">
        <v>40602</v>
      </c>
      <c r="B17" s="7">
        <v>82.414141138001014</v>
      </c>
      <c r="C17" s="7">
        <v>66.140586484982563</v>
      </c>
      <c r="D17" s="7">
        <v>83.737754333082137</v>
      </c>
      <c r="E17" s="7">
        <v>95.167303017827237</v>
      </c>
      <c r="F17" s="7">
        <v>82.00547652642183</v>
      </c>
      <c r="G17" s="7">
        <v>114.9266405234099</v>
      </c>
      <c r="H17" s="7">
        <v>90.689295707675711</v>
      </c>
      <c r="I17" s="7">
        <v>100.33873030768538</v>
      </c>
      <c r="J17" s="7">
        <v>94.074078320539797</v>
      </c>
      <c r="K17" s="7">
        <v>94.10714010747887</v>
      </c>
      <c r="L17" s="9">
        <v>87.020621955660559</v>
      </c>
    </row>
    <row r="18" spans="1:12">
      <c r="A18" s="59">
        <v>40633</v>
      </c>
      <c r="B18" s="7">
        <v>88.602339531891701</v>
      </c>
      <c r="C18" s="7">
        <v>90.993131982581005</v>
      </c>
      <c r="D18" s="7">
        <v>86.936699321778448</v>
      </c>
      <c r="E18" s="7">
        <v>96.10124469159058</v>
      </c>
      <c r="F18" s="7">
        <v>82.470580265240855</v>
      </c>
      <c r="G18" s="7">
        <v>132.74566270105655</v>
      </c>
      <c r="H18" s="7">
        <v>91.9182867279943</v>
      </c>
      <c r="I18" s="7">
        <v>100.20760889825878</v>
      </c>
      <c r="J18" s="7">
        <v>96.763874636688314</v>
      </c>
      <c r="K18" s="7">
        <v>93.883097485487269</v>
      </c>
      <c r="L18" s="9">
        <v>92.834874244419865</v>
      </c>
    </row>
    <row r="19" spans="1:12">
      <c r="A19" s="59">
        <v>40663</v>
      </c>
      <c r="B19" s="7">
        <v>92.862841259717783</v>
      </c>
      <c r="C19" s="7">
        <v>71.47999819355077</v>
      </c>
      <c r="D19" s="7">
        <v>87.614920874152219</v>
      </c>
      <c r="E19" s="7">
        <v>95.275586110437473</v>
      </c>
      <c r="F19" s="7">
        <v>83.951083455514691</v>
      </c>
      <c r="G19" s="7">
        <v>128.59782248855907</v>
      </c>
      <c r="H19" s="7">
        <v>92.167011101154003</v>
      </c>
      <c r="I19" s="7">
        <v>100.25388704276229</v>
      </c>
      <c r="J19" s="7">
        <v>95.759500564673786</v>
      </c>
      <c r="K19" s="7">
        <v>94.624516884036765</v>
      </c>
      <c r="L19" s="9">
        <v>94.049110848155152</v>
      </c>
    </row>
    <row r="20" spans="1:12">
      <c r="A20" s="59">
        <v>40694</v>
      </c>
      <c r="B20" s="7">
        <v>92.12231863409184</v>
      </c>
      <c r="C20" s="7">
        <v>97.841347411802801</v>
      </c>
      <c r="D20" s="7">
        <v>87.061039939713638</v>
      </c>
      <c r="E20" s="7">
        <v>94.96427221918303</v>
      </c>
      <c r="F20" s="7">
        <v>84.929606708984664</v>
      </c>
      <c r="G20" s="7">
        <v>108.48381666271663</v>
      </c>
      <c r="H20" s="7">
        <v>93.469156348872517</v>
      </c>
      <c r="I20" s="7">
        <v>100.86321594539179</v>
      </c>
      <c r="J20" s="7">
        <v>97.018407791924872</v>
      </c>
      <c r="K20" s="7">
        <v>95.264308701476679</v>
      </c>
      <c r="L20" s="9">
        <v>93.804923421445366</v>
      </c>
    </row>
    <row r="21" spans="1:12">
      <c r="A21" s="59">
        <v>40724</v>
      </c>
      <c r="B21" s="7">
        <v>91.702177283168041</v>
      </c>
      <c r="C21" s="7">
        <v>90.37500216962502</v>
      </c>
      <c r="D21" s="7">
        <v>90.474755086661645</v>
      </c>
      <c r="E21" s="7">
        <v>95.627506161420769</v>
      </c>
      <c r="F21" s="7">
        <v>86.548079021962764</v>
      </c>
      <c r="G21" s="7">
        <v>127.59274653796754</v>
      </c>
      <c r="H21" s="7">
        <v>94.039759322591848</v>
      </c>
      <c r="I21" s="7">
        <v>101.08689364382541</v>
      </c>
      <c r="J21" s="7">
        <v>97.162872555707793</v>
      </c>
      <c r="K21" s="7">
        <v>95.310503056526485</v>
      </c>
      <c r="L21" s="9">
        <v>94.77227686513136</v>
      </c>
    </row>
    <row r="22" spans="1:12">
      <c r="A22" s="59">
        <v>40755</v>
      </c>
      <c r="B22" s="7">
        <v>93.072577166528646</v>
      </c>
      <c r="C22" s="7">
        <v>85.553383491719117</v>
      </c>
      <c r="D22" s="7">
        <v>91.266013564431049</v>
      </c>
      <c r="E22" s="7">
        <v>95.796698493624262</v>
      </c>
      <c r="F22" s="7">
        <v>87.944678306143345</v>
      </c>
      <c r="G22" s="7">
        <v>119.78042733326286</v>
      </c>
      <c r="H22" s="7">
        <v>94.720093637411068</v>
      </c>
      <c r="I22" s="7">
        <v>101.59595323336397</v>
      </c>
      <c r="J22" s="7">
        <v>97.245423849298021</v>
      </c>
      <c r="K22" s="7">
        <v>96.85108479743775</v>
      </c>
      <c r="L22" s="9">
        <v>95.152057335102654</v>
      </c>
    </row>
    <row r="23" spans="1:12">
      <c r="A23" s="59">
        <v>40786</v>
      </c>
      <c r="B23" s="7">
        <v>89.915843513335389</v>
      </c>
      <c r="C23" s="7">
        <v>100.01537900483271</v>
      </c>
      <c r="D23" s="7">
        <v>92.023360964581769</v>
      </c>
      <c r="E23" s="7">
        <v>95.262050723861194</v>
      </c>
      <c r="F23" s="7">
        <v>88.776111017740689</v>
      </c>
      <c r="G23" s="7">
        <v>125.60992865554097</v>
      </c>
      <c r="H23" s="7">
        <v>94.646939410011157</v>
      </c>
      <c r="I23" s="7">
        <v>100.48527776527982</v>
      </c>
      <c r="J23" s="7">
        <v>97.493077730068734</v>
      </c>
      <c r="K23" s="7">
        <v>97.035862217637003</v>
      </c>
      <c r="L23" s="9">
        <v>94.587430791645815</v>
      </c>
    </row>
    <row r="24" spans="1:12">
      <c r="A24" s="59">
        <v>40816</v>
      </c>
      <c r="B24" s="7">
        <v>90.384747016928685</v>
      </c>
      <c r="C24" s="7">
        <v>89.76810223258606</v>
      </c>
      <c r="D24" s="7">
        <v>93.085908063300678</v>
      </c>
      <c r="E24" s="7">
        <v>95.823769266776836</v>
      </c>
      <c r="F24" s="7">
        <v>89.860942251304877</v>
      </c>
      <c r="G24" s="7">
        <v>122.50549965258348</v>
      </c>
      <c r="H24" s="7">
        <v>94.946871742350808</v>
      </c>
      <c r="I24" s="7">
        <v>101.40312763126603</v>
      </c>
      <c r="J24" s="7">
        <v>96.172257032624955</v>
      </c>
      <c r="K24" s="7">
        <v>95.705464792202392</v>
      </c>
      <c r="L24" s="9">
        <v>94.107286546632892</v>
      </c>
    </row>
    <row r="25" spans="1:12">
      <c r="A25" s="59">
        <v>40847</v>
      </c>
      <c r="B25" s="7">
        <v>92.119817372339568</v>
      </c>
      <c r="C25" s="7">
        <v>78.147978517844663</v>
      </c>
      <c r="D25" s="7">
        <v>92.272042200452148</v>
      </c>
      <c r="E25" s="7">
        <v>95.397404589624003</v>
      </c>
      <c r="F25" s="7">
        <v>90.216545687315573</v>
      </c>
      <c r="G25" s="7">
        <v>114.50332950333421</v>
      </c>
      <c r="H25" s="7">
        <v>93.981235940671922</v>
      </c>
      <c r="I25" s="7">
        <v>100.43899962077631</v>
      </c>
      <c r="J25" s="7">
        <v>98.862053348773486</v>
      </c>
      <c r="K25" s="7">
        <v>95.931817131946474</v>
      </c>
      <c r="L25" s="9">
        <v>93.944158835676774</v>
      </c>
    </row>
    <row r="26" spans="1:12">
      <c r="A26" s="59">
        <v>40877</v>
      </c>
      <c r="B26" s="7">
        <v>96.686261518174177</v>
      </c>
      <c r="C26" s="7">
        <v>73.900070821272763</v>
      </c>
      <c r="D26" s="7">
        <v>94.216277317256967</v>
      </c>
      <c r="E26" s="7">
        <v>95.221444564132355</v>
      </c>
      <c r="F26" s="7">
        <v>91.2711922464389</v>
      </c>
      <c r="G26" s="7">
        <v>109.92852936022568</v>
      </c>
      <c r="H26" s="7">
        <v>97.13418314160829</v>
      </c>
      <c r="I26" s="7">
        <v>100.67039034329385</v>
      </c>
      <c r="J26" s="7">
        <v>96.853305204744402</v>
      </c>
      <c r="K26" s="7">
        <v>95.984940640253754</v>
      </c>
      <c r="L26" s="9">
        <v>96.113215557565425</v>
      </c>
    </row>
    <row r="27" spans="1:12">
      <c r="A27" s="59">
        <v>40908</v>
      </c>
      <c r="B27" s="7">
        <v>97.544481050076996</v>
      </c>
      <c r="C27" s="7">
        <v>78.083523766120265</v>
      </c>
      <c r="D27" s="7">
        <v>94.951017332328561</v>
      </c>
      <c r="E27" s="7">
        <v>96.229830864065235</v>
      </c>
      <c r="F27" s="7">
        <v>91.895557524105243</v>
      </c>
      <c r="G27" s="7">
        <v>112.67193859314889</v>
      </c>
      <c r="H27" s="7">
        <v>96.57089559062895</v>
      </c>
      <c r="I27" s="7">
        <v>100.6935294155456</v>
      </c>
      <c r="J27" s="7">
        <v>97.162872555707793</v>
      </c>
      <c r="K27" s="7">
        <v>96.516175723326612</v>
      </c>
      <c r="L27" s="9">
        <v>97.087209453223622</v>
      </c>
    </row>
    <row r="28" spans="1:12">
      <c r="A28" s="59">
        <v>40939</v>
      </c>
      <c r="B28" s="7">
        <v>98.400841694070763</v>
      </c>
      <c r="C28" s="7">
        <v>78.296071542693184</v>
      </c>
      <c r="D28" s="7">
        <v>95.990957045968344</v>
      </c>
      <c r="E28" s="7">
        <v>96.913367886167393</v>
      </c>
      <c r="F28" s="7">
        <v>92.941893866166737</v>
      </c>
      <c r="G28" s="7">
        <v>94.697742843948433</v>
      </c>
      <c r="H28" s="7">
        <v>95.466266756890221</v>
      </c>
      <c r="I28" s="7">
        <v>101.32599739042685</v>
      </c>
      <c r="J28" s="7">
        <v>97.479319181137029</v>
      </c>
      <c r="K28" s="7">
        <v>97.317647783440862</v>
      </c>
      <c r="L28" s="9">
        <v>96.663808933668136</v>
      </c>
    </row>
    <row r="29" spans="1:12">
      <c r="A29" s="59">
        <v>40968</v>
      </c>
      <c r="B29" s="7">
        <v>99.206602212728583</v>
      </c>
      <c r="C29" s="7">
        <v>94.871744844804098</v>
      </c>
      <c r="D29" s="7">
        <v>98.907309721175579</v>
      </c>
      <c r="E29" s="7">
        <v>96.162153931183838</v>
      </c>
      <c r="F29" s="7">
        <v>95.070354199851664</v>
      </c>
      <c r="G29" s="7">
        <v>90.25712341895894</v>
      </c>
      <c r="H29" s="7">
        <v>98.809414949066365</v>
      </c>
      <c r="I29" s="7">
        <v>102.52922914751801</v>
      </c>
      <c r="J29" s="7">
        <v>96.88770157707367</v>
      </c>
      <c r="K29" s="7">
        <v>98.872087830867073</v>
      </c>
      <c r="L29" s="9">
        <v>98.200852069086977</v>
      </c>
    </row>
    <row r="30" spans="1:12">
      <c r="A30" s="59">
        <v>40999</v>
      </c>
      <c r="B30" s="7">
        <v>102.52090546505121</v>
      </c>
      <c r="C30" s="7">
        <v>94.87400557288305</v>
      </c>
      <c r="D30" s="7">
        <v>98.070836473247923</v>
      </c>
      <c r="E30" s="7">
        <v>96.994580205625084</v>
      </c>
      <c r="F30" s="7">
        <v>94.992619826936632</v>
      </c>
      <c r="G30" s="7">
        <v>82.027363699763114</v>
      </c>
      <c r="H30" s="7">
        <v>98.429012966586811</v>
      </c>
      <c r="I30" s="7">
        <v>101.4339797276017</v>
      </c>
      <c r="J30" s="7">
        <v>96.908339400471235</v>
      </c>
      <c r="K30" s="7">
        <v>98.197650247139805</v>
      </c>
      <c r="L30" s="9">
        <v>99.244741518739389</v>
      </c>
    </row>
    <row r="31" spans="1:12">
      <c r="A31" s="59">
        <v>41029</v>
      </c>
      <c r="B31" s="7">
        <v>102.72046564799898</v>
      </c>
      <c r="C31" s="7">
        <v>92.687487941075204</v>
      </c>
      <c r="D31" s="7">
        <v>99.483798040693287</v>
      </c>
      <c r="E31" s="7">
        <v>97.035186365353923</v>
      </c>
      <c r="F31" s="7">
        <v>96.617199392627526</v>
      </c>
      <c r="G31" s="7">
        <v>87.707527036346107</v>
      </c>
      <c r="H31" s="7">
        <v>99.753104482525288</v>
      </c>
      <c r="I31" s="7">
        <v>100.97119828256663</v>
      </c>
      <c r="J31" s="7">
        <v>97.589387572590681</v>
      </c>
      <c r="K31" s="7">
        <v>99.181590009700813</v>
      </c>
      <c r="L31" s="9">
        <v>99.94451730584602</v>
      </c>
    </row>
    <row r="32" spans="1:12">
      <c r="A32" s="59">
        <v>41060</v>
      </c>
      <c r="B32" s="7">
        <v>101.3033884991312</v>
      </c>
      <c r="C32" s="7">
        <v>110.84974337975902</v>
      </c>
      <c r="D32" s="7">
        <v>101.26978146194423</v>
      </c>
      <c r="E32" s="7">
        <v>97.766097240473059</v>
      </c>
      <c r="F32" s="7">
        <v>98.329801129508795</v>
      </c>
      <c r="G32" s="7">
        <v>97.454610583507716</v>
      </c>
      <c r="H32" s="7">
        <v>99.738473637045303</v>
      </c>
      <c r="I32" s="7">
        <v>99.60599301971321</v>
      </c>
      <c r="J32" s="7">
        <v>99.164741425271018</v>
      </c>
      <c r="K32" s="7">
        <v>99.179280291948331</v>
      </c>
      <c r="L32" s="9">
        <v>100.83744666395449</v>
      </c>
    </row>
    <row r="33" spans="1:12">
      <c r="A33" s="59">
        <v>41090</v>
      </c>
      <c r="B33" s="7">
        <v>97.951032126985979</v>
      </c>
      <c r="C33" s="7">
        <v>108.57675565070008</v>
      </c>
      <c r="D33" s="7">
        <v>101.26978146194423</v>
      </c>
      <c r="E33" s="7">
        <v>98.95721125918574</v>
      </c>
      <c r="F33" s="7">
        <v>99.329265473013677</v>
      </c>
      <c r="G33" s="7">
        <v>101.53726609662775</v>
      </c>
      <c r="H33" s="7">
        <v>100.06766766034492</v>
      </c>
      <c r="I33" s="7">
        <v>99.505723706622277</v>
      </c>
      <c r="J33" s="7">
        <v>100.92583568852939</v>
      </c>
      <c r="K33" s="7">
        <v>99.890673359715436</v>
      </c>
      <c r="L33" s="9">
        <v>99.462543294647759</v>
      </c>
    </row>
    <row r="34" spans="1:12">
      <c r="A34" s="59">
        <v>41121</v>
      </c>
      <c r="B34" s="7">
        <v>100.08248935040099</v>
      </c>
      <c r="C34" s="7">
        <v>102.12547499018551</v>
      </c>
      <c r="D34" s="7">
        <v>101.06631499623211</v>
      </c>
      <c r="E34" s="7">
        <v>100.60852842149194</v>
      </c>
      <c r="F34" s="7">
        <v>100.99248386046283</v>
      </c>
      <c r="G34" s="7">
        <v>107.95223011119772</v>
      </c>
      <c r="H34" s="7">
        <v>99.709211946085333</v>
      </c>
      <c r="I34" s="7">
        <v>99.405454393531343</v>
      </c>
      <c r="J34" s="7">
        <v>100.71257818008795</v>
      </c>
      <c r="K34" s="7">
        <v>100.21634356281662</v>
      </c>
      <c r="L34" s="9">
        <v>100.77186067092703</v>
      </c>
    </row>
    <row r="35" spans="1:12">
      <c r="A35" s="59">
        <v>41152</v>
      </c>
      <c r="B35" s="7">
        <v>102.07870132805819</v>
      </c>
      <c r="C35" s="7">
        <v>118.80058278424306</v>
      </c>
      <c r="D35" s="7">
        <v>101.57498116051244</v>
      </c>
      <c r="E35" s="7">
        <v>101.27176236372968</v>
      </c>
      <c r="F35" s="7">
        <v>102.1535245506774</v>
      </c>
      <c r="G35" s="7">
        <v>111.25070884104343</v>
      </c>
      <c r="H35" s="7">
        <v>99.892097514585117</v>
      </c>
      <c r="I35" s="7">
        <v>100.4312865966924</v>
      </c>
      <c r="J35" s="7">
        <v>102.02651960306586</v>
      </c>
      <c r="K35" s="7">
        <v>100.97624070338604</v>
      </c>
      <c r="L35" s="9">
        <v>103.03805244209195</v>
      </c>
    </row>
    <row r="36" spans="1:12">
      <c r="A36" s="59">
        <v>41182</v>
      </c>
      <c r="B36" s="7">
        <v>101.72693819442257</v>
      </c>
      <c r="C36" s="7">
        <v>102.04230563592111</v>
      </c>
      <c r="D36" s="7">
        <v>100.64807837226827</v>
      </c>
      <c r="E36" s="7">
        <v>101.45449008250947</v>
      </c>
      <c r="F36" s="7">
        <v>102.3152296163597</v>
      </c>
      <c r="G36" s="7">
        <v>107.82471021377552</v>
      </c>
      <c r="H36" s="7">
        <v>101.9989392637027</v>
      </c>
      <c r="I36" s="7">
        <v>98.888681779908865</v>
      </c>
      <c r="J36" s="7">
        <v>102.79011906877555</v>
      </c>
      <c r="K36" s="7">
        <v>101.30191090648722</v>
      </c>
      <c r="L36" s="9">
        <v>101.93599406525055</v>
      </c>
    </row>
    <row r="37" spans="1:12">
      <c r="A37" s="59">
        <v>41213</v>
      </c>
      <c r="B37" s="7">
        <v>99.486676251851975</v>
      </c>
      <c r="C37" s="7">
        <v>104.3709383723299</v>
      </c>
      <c r="D37" s="7">
        <v>99.404672192916351</v>
      </c>
      <c r="E37" s="7">
        <v>103.79611196020596</v>
      </c>
      <c r="F37" s="7">
        <v>104.4950540850201</v>
      </c>
      <c r="G37" s="7">
        <v>110.4429210818807</v>
      </c>
      <c r="H37" s="7">
        <v>102.94262879716162</v>
      </c>
      <c r="I37" s="7">
        <v>99.444019513950934</v>
      </c>
      <c r="J37" s="7">
        <v>102.28793203276828</v>
      </c>
      <c r="K37" s="7">
        <v>101.42894538287422</v>
      </c>
      <c r="L37" s="9">
        <v>101.13851654725617</v>
      </c>
    </row>
    <row r="38" spans="1:12">
      <c r="A38" s="59">
        <v>41243</v>
      </c>
      <c r="B38" s="7">
        <v>97.832806291933693</v>
      </c>
      <c r="C38" s="7">
        <v>97.187900502122986</v>
      </c>
      <c r="D38" s="7">
        <v>101.21326299924642</v>
      </c>
      <c r="E38" s="7">
        <v>104.1209612380367</v>
      </c>
      <c r="F38" s="7">
        <v>105.52627767273421</v>
      </c>
      <c r="G38" s="7">
        <v>106.0909604580273</v>
      </c>
      <c r="H38" s="7">
        <v>101.63316812670313</v>
      </c>
      <c r="I38" s="7">
        <v>98.302491949531117</v>
      </c>
      <c r="J38" s="7">
        <v>100.82952584600744</v>
      </c>
      <c r="K38" s="7">
        <v>101.42894538287422</v>
      </c>
      <c r="L38" s="9">
        <v>99.737527984141366</v>
      </c>
    </row>
    <row r="39" spans="1:12">
      <c r="A39" s="59">
        <v>41274</v>
      </c>
      <c r="B39" s="7">
        <v>96.772682598360902</v>
      </c>
      <c r="C39" s="7">
        <v>95.190488755061054</v>
      </c>
      <c r="D39" s="7">
        <v>101.10022607385079</v>
      </c>
      <c r="E39" s="7">
        <v>104.91954904603723</v>
      </c>
      <c r="F39" s="7">
        <v>107.04300275368895</v>
      </c>
      <c r="G39" s="7">
        <v>102.72891145802517</v>
      </c>
      <c r="H39" s="7">
        <v>101.5600138993032</v>
      </c>
      <c r="I39" s="7">
        <v>98.15594449193668</v>
      </c>
      <c r="J39" s="7">
        <v>102.39800042422192</v>
      </c>
      <c r="K39" s="7">
        <v>102.00868453874936</v>
      </c>
      <c r="L39" s="9">
        <v>99.056151622638666</v>
      </c>
    </row>
    <row r="40" spans="1:12">
      <c r="A40" s="59">
        <v>41305</v>
      </c>
      <c r="B40" s="7">
        <v>99.436117782424176</v>
      </c>
      <c r="C40" s="7">
        <v>78.431783893907806</v>
      </c>
      <c r="D40" s="7">
        <v>103.27053504144688</v>
      </c>
      <c r="E40" s="7">
        <v>106.19864307749573</v>
      </c>
      <c r="F40" s="7">
        <v>106.35522311073515</v>
      </c>
      <c r="G40" s="7">
        <v>100.84935361623769</v>
      </c>
      <c r="H40" s="7">
        <v>99.818943287185206</v>
      </c>
      <c r="I40" s="7">
        <v>98.186796588272344</v>
      </c>
      <c r="J40" s="7">
        <v>104.64752317455586</v>
      </c>
      <c r="K40" s="7">
        <v>101.52595352847882</v>
      </c>
      <c r="L40" s="9">
        <v>99.664221598421847</v>
      </c>
    </row>
    <row r="41" spans="1:12">
      <c r="A41" s="59">
        <v>41333</v>
      </c>
      <c r="B41" s="7">
        <v>100.31976553409335</v>
      </c>
      <c r="C41" s="7">
        <v>84.817390330021411</v>
      </c>
      <c r="D41" s="7">
        <v>101.6767143933685</v>
      </c>
      <c r="E41" s="7">
        <v>106.57086620834343</v>
      </c>
      <c r="F41" s="7">
        <v>106.26194998612822</v>
      </c>
      <c r="G41" s="7">
        <v>88.719876523295724</v>
      </c>
      <c r="H41" s="7">
        <v>100.27249949706469</v>
      </c>
      <c r="I41" s="7">
        <v>97.35378998720924</v>
      </c>
      <c r="J41" s="7">
        <v>104.9777283489168</v>
      </c>
      <c r="K41" s="7">
        <v>102.33666445960304</v>
      </c>
      <c r="L41" s="9">
        <v>99.69121376189463</v>
      </c>
    </row>
    <row r="42" spans="1:12">
      <c r="A42" s="59">
        <v>41364</v>
      </c>
      <c r="B42" s="7">
        <v>100.01656871099416</v>
      </c>
      <c r="C42" s="7">
        <v>101.33454234464668</v>
      </c>
      <c r="D42" s="7">
        <v>101.52976639035418</v>
      </c>
      <c r="E42" s="7">
        <v>106.7332908472588</v>
      </c>
      <c r="F42" s="7">
        <v>106.54228138994966</v>
      </c>
      <c r="G42" s="7">
        <v>85.292540574690847</v>
      </c>
      <c r="H42" s="7">
        <v>100.96746465736389</v>
      </c>
      <c r="I42" s="7">
        <v>96.88329551809025</v>
      </c>
      <c r="J42" s="7">
        <v>105.17034803396068</v>
      </c>
      <c r="K42" s="7">
        <v>103.10580047118242</v>
      </c>
      <c r="L42" s="9">
        <v>100.21850927455229</v>
      </c>
    </row>
    <row r="43" spans="1:12">
      <c r="A43" s="59">
        <v>41394</v>
      </c>
      <c r="B43" s="7">
        <v>100.04240921294779</v>
      </c>
      <c r="C43" s="7">
        <v>106.36916061812238</v>
      </c>
      <c r="D43" s="7">
        <v>102.38884702336097</v>
      </c>
      <c r="E43" s="7">
        <v>108.95309424576878</v>
      </c>
      <c r="F43" s="7">
        <v>107.70641015067999</v>
      </c>
      <c r="G43" s="7">
        <v>86.635206947133682</v>
      </c>
      <c r="H43" s="7">
        <v>101.39907459902339</v>
      </c>
      <c r="I43" s="7">
        <v>99.251193911852994</v>
      </c>
      <c r="J43" s="7">
        <v>104.46178276397782</v>
      </c>
      <c r="K43" s="7">
        <v>103.08039357590502</v>
      </c>
      <c r="L43" s="9">
        <v>100.77679603101993</v>
      </c>
    </row>
    <row r="44" spans="1:12">
      <c r="A44" s="59">
        <v>41425</v>
      </c>
      <c r="B44" s="7">
        <v>100.98396096643238</v>
      </c>
      <c r="C44" s="7">
        <v>112.49098137383857</v>
      </c>
      <c r="D44" s="7">
        <v>103.02185380557648</v>
      </c>
      <c r="E44" s="7">
        <v>110.63824987451569</v>
      </c>
      <c r="F44" s="7">
        <v>108.1444219818699</v>
      </c>
      <c r="G44" s="7">
        <v>92.405231076806984</v>
      </c>
      <c r="H44" s="7">
        <v>101.67706066314307</v>
      </c>
      <c r="I44" s="7">
        <v>99.104646454258557</v>
      </c>
      <c r="J44" s="7">
        <v>105.21162368075581</v>
      </c>
      <c r="K44" s="7">
        <v>102.78936913909121</v>
      </c>
      <c r="L44" s="9">
        <v>102.00429677227758</v>
      </c>
    </row>
    <row r="45" spans="1:12">
      <c r="A45" s="59">
        <v>41455</v>
      </c>
      <c r="B45" s="7">
        <v>101.56180165102617</v>
      </c>
      <c r="C45" s="7">
        <v>116.15637538244597</v>
      </c>
      <c r="D45" s="7">
        <v>102.59231348907309</v>
      </c>
      <c r="E45" s="7">
        <v>110.30663290339682</v>
      </c>
      <c r="F45" s="7">
        <v>108.65779083646582</v>
      </c>
      <c r="G45" s="7">
        <v>95.599589803531543</v>
      </c>
      <c r="H45" s="7">
        <v>101.17229649408365</v>
      </c>
      <c r="I45" s="7">
        <v>98.233074732775847</v>
      </c>
      <c r="J45" s="7">
        <v>105.54182885511675</v>
      </c>
      <c r="K45" s="7">
        <v>102.89099672020079</v>
      </c>
      <c r="L45" s="9">
        <v>102.61112153240238</v>
      </c>
    </row>
    <row r="46" spans="1:12">
      <c r="A46" s="59">
        <v>41486</v>
      </c>
      <c r="B46" s="7">
        <v>104.21290238573022</v>
      </c>
      <c r="C46" s="7">
        <v>120.45331640105128</v>
      </c>
      <c r="D46" s="7">
        <v>101.78975131876413</v>
      </c>
      <c r="E46" s="7">
        <v>109.52158048197256</v>
      </c>
      <c r="F46" s="7">
        <v>109.59601260789069</v>
      </c>
      <c r="G46" s="7">
        <v>101.62957358986075</v>
      </c>
      <c r="H46" s="7">
        <v>101.41370544450338</v>
      </c>
      <c r="I46" s="7">
        <v>97.423207203964495</v>
      </c>
      <c r="J46" s="7">
        <v>105.88579257840939</v>
      </c>
      <c r="K46" s="7">
        <v>104.42695902560708</v>
      </c>
      <c r="L46" s="9">
        <v>104.70485626761857</v>
      </c>
    </row>
    <row r="47" spans="1:12">
      <c r="A47" s="59">
        <v>41517</v>
      </c>
      <c r="B47" s="8">
        <v>105.1252283605448</v>
      </c>
      <c r="C47" s="8">
        <v>122.9825245649354</v>
      </c>
      <c r="D47" s="8">
        <v>102.03843255463451</v>
      </c>
      <c r="E47" s="8">
        <v>110.13744057119331</v>
      </c>
      <c r="F47" s="8">
        <v>110.55640305101822</v>
      </c>
      <c r="G47" s="8">
        <v>111.25354267305768</v>
      </c>
      <c r="H47" s="8">
        <v>101.42102086724337</v>
      </c>
      <c r="I47" s="8">
        <v>97.222668577782628</v>
      </c>
      <c r="J47" s="8">
        <v>107.19285472692147</v>
      </c>
      <c r="K47" s="8">
        <v>103.9742543461189</v>
      </c>
      <c r="L47" s="9">
        <v>105.90346077920198</v>
      </c>
    </row>
    <row r="48" spans="1:12">
      <c r="A48" s="59">
        <v>41547</v>
      </c>
      <c r="B48" s="8">
        <v>104.75805232813791</v>
      </c>
      <c r="C48" s="8">
        <v>105.95614041177303</v>
      </c>
      <c r="D48" s="8">
        <v>102.7166541070083</v>
      </c>
      <c r="E48" s="8">
        <v>110.43521907587149</v>
      </c>
      <c r="F48" s="8">
        <v>112.51643470436545</v>
      </c>
      <c r="G48" s="8">
        <v>111.02994983050282</v>
      </c>
      <c r="H48" s="8">
        <v>102.22571736864244</v>
      </c>
      <c r="I48" s="8">
        <v>96.53620943431396</v>
      </c>
      <c r="J48" s="8">
        <v>106.60123712285811</v>
      </c>
      <c r="K48" s="8">
        <v>103.1589239794897</v>
      </c>
      <c r="L48" s="9">
        <v>104.90652322340857</v>
      </c>
    </row>
    <row r="49" spans="1:12">
      <c r="A49" s="59">
        <v>41578</v>
      </c>
      <c r="B49" s="8">
        <v>102.48332241623989</v>
      </c>
      <c r="C49" s="8">
        <v>109.81250025462556</v>
      </c>
      <c r="D49" s="8">
        <v>103.66616428033157</v>
      </c>
      <c r="E49" s="8">
        <v>109.11551888468415</v>
      </c>
      <c r="F49" s="8">
        <v>113.04006061966859</v>
      </c>
      <c r="G49" s="8">
        <v>110.93675016411376</v>
      </c>
      <c r="H49" s="8">
        <v>99.709211946085333</v>
      </c>
      <c r="I49" s="8">
        <v>97.577467685642844</v>
      </c>
      <c r="J49" s="8">
        <v>106.53932365266543</v>
      </c>
      <c r="K49" s="8">
        <v>104.23294273439785</v>
      </c>
      <c r="L49" s="9">
        <v>104.00000737668864</v>
      </c>
    </row>
    <row r="50" spans="1:12">
      <c r="A50" s="59">
        <v>41608</v>
      </c>
      <c r="B50" s="8">
        <v>101.28620821420965</v>
      </c>
      <c r="C50" s="8">
        <v>90.63527502397919</v>
      </c>
      <c r="D50" s="8">
        <v>102.72795779954785</v>
      </c>
      <c r="E50" s="8">
        <v>110.02915747858307</v>
      </c>
      <c r="F50" s="8">
        <v>114.27364973870309</v>
      </c>
      <c r="G50" s="8">
        <v>113.72818375268972</v>
      </c>
      <c r="H50" s="8">
        <v>99.775050750745265</v>
      </c>
      <c r="I50" s="8">
        <v>98.29477892544719</v>
      </c>
      <c r="J50" s="8">
        <v>107.35107803963609</v>
      </c>
      <c r="K50" s="8">
        <v>104.57940039727146</v>
      </c>
      <c r="L50" s="9">
        <v>102.74633669291647</v>
      </c>
    </row>
    <row r="51" spans="1:12">
      <c r="A51" s="59">
        <v>41639</v>
      </c>
      <c r="B51" s="8">
        <v>103.47261640164122</v>
      </c>
      <c r="C51" s="8">
        <v>100.84108842976049</v>
      </c>
      <c r="D51" s="8">
        <v>103.62094951017332</v>
      </c>
      <c r="E51" s="8">
        <v>110.38107752956635</v>
      </c>
      <c r="F51" s="8">
        <v>114.82662536094914</v>
      </c>
      <c r="G51" s="8">
        <v>110.74897176006986</v>
      </c>
      <c r="H51" s="8">
        <v>101.09182684394375</v>
      </c>
      <c r="I51" s="8">
        <v>97.916840745335222</v>
      </c>
      <c r="J51" s="8">
        <v>108.67189873707986</v>
      </c>
      <c r="K51" s="8">
        <v>104.51472830020171</v>
      </c>
      <c r="L51" s="9">
        <v>104.33118447972741</v>
      </c>
    </row>
    <row r="52" spans="1:12">
      <c r="A52" s="59">
        <v>41670</v>
      </c>
      <c r="B52" s="8">
        <v>103.18360517502872</v>
      </c>
      <c r="C52" s="8">
        <v>87.375267617548147</v>
      </c>
      <c r="D52" s="8">
        <v>103.5079125847777</v>
      </c>
      <c r="E52" s="8">
        <v>110.06976363831191</v>
      </c>
      <c r="F52" s="8">
        <v>115.7593192084297</v>
      </c>
      <c r="G52" s="8">
        <v>113.23556586464755</v>
      </c>
      <c r="H52" s="8">
        <v>102.39397209166225</v>
      </c>
      <c r="I52" s="8">
        <v>97.238094625950467</v>
      </c>
      <c r="J52" s="8">
        <v>109.66939353462855</v>
      </c>
      <c r="K52" s="8">
        <v>105.86360346765625</v>
      </c>
      <c r="L52" s="9">
        <v>103.97436247238156</v>
      </c>
    </row>
    <row r="53" spans="1:12">
      <c r="A53" s="59">
        <v>41698</v>
      </c>
      <c r="B53" s="8">
        <v>106.71009835135952</v>
      </c>
      <c r="C53" s="8">
        <v>86.209029233001175</v>
      </c>
      <c r="D53" s="8">
        <v>106.11906556141673</v>
      </c>
      <c r="E53" s="8">
        <v>111.2473422704483</v>
      </c>
      <c r="F53" s="8">
        <v>116.0948555617001</v>
      </c>
      <c r="G53" s="8">
        <v>106.83134992770917</v>
      </c>
      <c r="H53" s="8">
        <v>103.24256112950127</v>
      </c>
      <c r="I53" s="8">
        <v>97.28437277045397</v>
      </c>
      <c r="J53" s="8">
        <v>111.80196861904298</v>
      </c>
      <c r="K53" s="8">
        <v>105.39011132839568</v>
      </c>
      <c r="L53" s="9">
        <v>105.63302816659265</v>
      </c>
    </row>
    <row r="54" spans="1:12">
      <c r="A54" s="59">
        <v>41729</v>
      </c>
      <c r="B54" s="8">
        <v>108.57239597680645</v>
      </c>
      <c r="C54" s="8">
        <v>118.1229379707015</v>
      </c>
      <c r="D54" s="8">
        <v>106.45817633760362</v>
      </c>
      <c r="E54" s="8">
        <v>111.53835308183834</v>
      </c>
      <c r="F54" s="8">
        <v>117.126775633908</v>
      </c>
      <c r="G54" s="8">
        <v>88.424302268230178</v>
      </c>
      <c r="H54" s="8">
        <v>105.12262477367911</v>
      </c>
      <c r="I54" s="8">
        <v>98.047962154761834</v>
      </c>
      <c r="J54" s="8">
        <v>112.23536291039171</v>
      </c>
      <c r="K54" s="8">
        <v>106.31399842939193</v>
      </c>
      <c r="L54" s="9">
        <v>107.24523686355667</v>
      </c>
    </row>
    <row r="55" spans="1:12">
      <c r="A55" s="59">
        <v>41759</v>
      </c>
      <c r="B55" s="8">
        <v>111.14166064901742</v>
      </c>
      <c r="C55" s="8">
        <v>118.24611858385266</v>
      </c>
      <c r="D55" s="8">
        <v>108.19894498869631</v>
      </c>
      <c r="E55" s="8">
        <v>111.71431310732997</v>
      </c>
      <c r="F55" s="8">
        <v>110.9123278415516</v>
      </c>
      <c r="G55" s="8">
        <v>126.77056845314704</v>
      </c>
      <c r="H55" s="8">
        <v>105.78101282027835</v>
      </c>
      <c r="I55" s="8">
        <v>97.585180709726771</v>
      </c>
      <c r="J55" s="8">
        <v>114.16843903529642</v>
      </c>
      <c r="K55" s="8">
        <v>106.85447238347474</v>
      </c>
      <c r="L55" s="9">
        <v>111.08389442727872</v>
      </c>
    </row>
    <row r="56" spans="1:12">
      <c r="A56" s="59">
        <v>41790</v>
      </c>
      <c r="B56" s="8">
        <v>112.44126784821718</v>
      </c>
      <c r="C56" s="8">
        <v>119.78164688013089</v>
      </c>
      <c r="D56" s="8">
        <v>109.3293142426526</v>
      </c>
      <c r="E56" s="8">
        <v>111.31501920332971</v>
      </c>
      <c r="F56" s="8">
        <v>105.84576759306209</v>
      </c>
      <c r="G56" s="8">
        <v>111.6909922562693</v>
      </c>
      <c r="H56" s="8">
        <v>105.43718795149874</v>
      </c>
      <c r="I56" s="8">
        <v>97.276659746370058</v>
      </c>
      <c r="J56" s="8">
        <v>112.84761833785264</v>
      </c>
      <c r="K56" s="8">
        <v>108.20334755092928</v>
      </c>
      <c r="L56" s="9">
        <v>111.02378794090494</v>
      </c>
    </row>
    <row r="57" spans="1:12">
      <c r="A57" s="59">
        <v>41820</v>
      </c>
      <c r="B57" s="8">
        <v>114.73463994986204</v>
      </c>
      <c r="C57" s="8">
        <v>163.96467955481495</v>
      </c>
      <c r="D57" s="8">
        <v>108.09721175584023</v>
      </c>
      <c r="E57" s="8">
        <v>113.91381342597553</v>
      </c>
      <c r="F57" s="8">
        <v>100.43931314605254</v>
      </c>
      <c r="G57" s="8">
        <v>117.27984766855528</v>
      </c>
      <c r="H57" s="8">
        <v>106.68812524003731</v>
      </c>
      <c r="I57" s="8">
        <v>98.233074732775847</v>
      </c>
      <c r="J57" s="8">
        <v>114.87700430527927</v>
      </c>
      <c r="K57" s="8">
        <v>108.94938638498375</v>
      </c>
      <c r="L57" s="9">
        <v>114.71318491335857</v>
      </c>
    </row>
    <row r="58" spans="1:12">
      <c r="A58" s="59">
        <v>41851</v>
      </c>
      <c r="B58" s="8">
        <v>114.96273175998749</v>
      </c>
      <c r="C58" s="8">
        <v>146.10739319610985</v>
      </c>
      <c r="D58" s="8">
        <v>110.43707611152976</v>
      </c>
      <c r="E58" s="8">
        <v>115.05755359167122</v>
      </c>
      <c r="F58" s="8">
        <v>101.7208402216429</v>
      </c>
      <c r="G58" s="8">
        <v>113.18109291539946</v>
      </c>
      <c r="H58" s="8">
        <v>107.02463468607692</v>
      </c>
      <c r="I58" s="8">
        <v>95.988584724355803</v>
      </c>
      <c r="J58" s="8">
        <v>115.4135877136158</v>
      </c>
      <c r="K58" s="8">
        <v>110.04650231741681</v>
      </c>
      <c r="L58" s="9">
        <v>114.14492443246161</v>
      </c>
    </row>
    <row r="59" spans="1:12">
      <c r="A59" s="59">
        <v>41882</v>
      </c>
      <c r="B59" s="8">
        <v>112.82989321343334</v>
      </c>
      <c r="C59" s="8">
        <v>134.09489894221582</v>
      </c>
      <c r="D59" s="8">
        <v>110.6405425772419</v>
      </c>
      <c r="E59" s="8">
        <v>116.26220299696018</v>
      </c>
      <c r="F59" s="8">
        <v>103.19283056365929</v>
      </c>
      <c r="G59" s="8">
        <v>118.43425286381611</v>
      </c>
      <c r="H59" s="8">
        <v>107.1270506044368</v>
      </c>
      <c r="I59" s="8">
        <v>96.297105687712516</v>
      </c>
      <c r="J59" s="8">
        <v>114.45048928839638</v>
      </c>
      <c r="K59" s="8">
        <v>110.97962828942303</v>
      </c>
      <c r="L59" s="9">
        <v>113.02477074063371</v>
      </c>
    </row>
    <row r="60" spans="1:12">
      <c r="A60" s="59">
        <v>41912</v>
      </c>
      <c r="B60" s="8">
        <v>112.06142610863029</v>
      </c>
      <c r="C60" s="8">
        <v>127.501256498091</v>
      </c>
      <c r="D60" s="8">
        <v>111.09269027882442</v>
      </c>
      <c r="E60" s="8">
        <v>117.80523706665613</v>
      </c>
      <c r="F60" s="8">
        <v>104.48243484464463</v>
      </c>
      <c r="G60" s="8">
        <v>121.30238991720196</v>
      </c>
      <c r="H60" s="8">
        <v>107.3026207501966</v>
      </c>
      <c r="I60" s="8">
        <v>96.397375000803436</v>
      </c>
      <c r="J60" s="8">
        <v>116.00520531767916</v>
      </c>
      <c r="K60" s="8">
        <v>111.58939377608057</v>
      </c>
      <c r="L60" s="9">
        <v>112.75311379068874</v>
      </c>
    </row>
    <row r="61" spans="1:12">
      <c r="A61" s="59">
        <v>41943</v>
      </c>
      <c r="B61" s="8">
        <v>109.85149880525911</v>
      </c>
      <c r="C61" s="8">
        <v>136.53306226608768</v>
      </c>
      <c r="D61" s="8">
        <v>113.20648078372268</v>
      </c>
      <c r="E61" s="8">
        <v>117.56836780157123</v>
      </c>
      <c r="F61" s="8">
        <v>105.31632837956045</v>
      </c>
      <c r="G61" s="8">
        <v>127.43095608602471</v>
      </c>
      <c r="H61" s="8">
        <v>108.16584063351561</v>
      </c>
      <c r="I61" s="8">
        <v>96.443653145306939</v>
      </c>
      <c r="J61" s="8">
        <v>116.36292758990352</v>
      </c>
      <c r="K61" s="8">
        <v>111.86655990637944</v>
      </c>
      <c r="L61" s="9">
        <v>112.65126142391667</v>
      </c>
    </row>
    <row r="62" spans="1:12">
      <c r="A62" s="59">
        <v>41973</v>
      </c>
      <c r="B62" s="8">
        <v>107.39320405739521</v>
      </c>
      <c r="C62" s="8">
        <v>125.11584425407284</v>
      </c>
      <c r="D62" s="8">
        <v>115.07159005275057</v>
      </c>
      <c r="E62" s="8">
        <v>118.71210796726692</v>
      </c>
      <c r="F62" s="8">
        <v>106.13476934007667</v>
      </c>
      <c r="G62" s="8">
        <v>124.76434784091509</v>
      </c>
      <c r="H62" s="8">
        <v>108.77302072093491</v>
      </c>
      <c r="I62" s="8">
        <v>96.783026204999331</v>
      </c>
      <c r="J62" s="8">
        <v>115.59244884972799</v>
      </c>
      <c r="K62" s="8">
        <v>112.20377869824307</v>
      </c>
      <c r="L62" s="9">
        <v>110.9580538900599</v>
      </c>
    </row>
    <row r="63" spans="1:12">
      <c r="A63" s="59">
        <v>42004</v>
      </c>
      <c r="B63" s="8">
        <v>100.67132612217111</v>
      </c>
      <c r="C63" s="8">
        <v>118.10161271312387</v>
      </c>
      <c r="D63" s="8">
        <v>114.42727957799548</v>
      </c>
      <c r="E63" s="8">
        <v>119.41594806923351</v>
      </c>
      <c r="F63" s="8">
        <v>106.81786883665899</v>
      </c>
      <c r="G63" s="8">
        <v>123.70040421249941</v>
      </c>
      <c r="H63" s="8">
        <v>108.10731725159567</v>
      </c>
      <c r="I63" s="8">
        <v>97.484911396635837</v>
      </c>
      <c r="J63" s="8">
        <v>116.03272241554258</v>
      </c>
      <c r="K63" s="8">
        <v>112.3954852716998</v>
      </c>
      <c r="L63" s="9">
        <v>107.09550988102804</v>
      </c>
    </row>
    <row r="64" spans="1:12">
      <c r="A64" s="59">
        <v>42035</v>
      </c>
      <c r="B64" s="8">
        <v>92.041269927801977</v>
      </c>
      <c r="C64" s="8">
        <v>76.989807513643996</v>
      </c>
      <c r="D64" s="8">
        <v>110.45968349660889</v>
      </c>
      <c r="E64" s="8">
        <v>118.50230947533458</v>
      </c>
      <c r="F64" s="8">
        <v>106.91667984441763</v>
      </c>
      <c r="G64" s="8">
        <v>116.88717127437896</v>
      </c>
      <c r="H64" s="8">
        <v>108.31946451105543</v>
      </c>
      <c r="I64" s="8">
        <v>96.821591325418908</v>
      </c>
      <c r="J64" s="8">
        <v>116.17030790485964</v>
      </c>
      <c r="K64" s="8">
        <v>112.37931724743237</v>
      </c>
      <c r="L64" s="9">
        <v>99.964414422780663</v>
      </c>
    </row>
    <row r="65" spans="1:12">
      <c r="A65" s="59">
        <v>42063</v>
      </c>
      <c r="B65" s="8">
        <v>84.631069139393233</v>
      </c>
      <c r="C65" s="8">
        <v>72.663889968278767</v>
      </c>
      <c r="D65" s="8">
        <v>107.03466465712133</v>
      </c>
      <c r="E65" s="8">
        <v>120.1400912510645</v>
      </c>
      <c r="F65" s="8">
        <v>106.90878083680144</v>
      </c>
      <c r="G65" s="8">
        <v>120.96923096354465</v>
      </c>
      <c r="H65" s="8">
        <v>105.29819491943891</v>
      </c>
      <c r="I65" s="8">
        <v>98.364196142202459</v>
      </c>
      <c r="J65" s="8">
        <v>116.18406645379135</v>
      </c>
      <c r="K65" s="8">
        <v>111.92892228569669</v>
      </c>
      <c r="L65" s="9">
        <v>95.802966944991141</v>
      </c>
    </row>
    <row r="66" spans="1:12">
      <c r="A66" s="59">
        <v>42094</v>
      </c>
      <c r="B66" s="8">
        <v>78.214104838635322</v>
      </c>
      <c r="C66" s="8">
        <v>108.05622406631177</v>
      </c>
      <c r="D66" s="8">
        <v>108.00678221552374</v>
      </c>
      <c r="E66" s="8">
        <v>120.97251752550575</v>
      </c>
      <c r="F66" s="8">
        <v>106.47318067174778</v>
      </c>
      <c r="G66" s="8">
        <v>123.67284340835914</v>
      </c>
      <c r="H66" s="8">
        <v>104.34718996324</v>
      </c>
      <c r="I66" s="8">
        <v>98.078814251097498</v>
      </c>
      <c r="J66" s="8">
        <v>117.10588923221565</v>
      </c>
      <c r="K66" s="8">
        <v>110.62393175553947</v>
      </c>
      <c r="L66" s="9">
        <v>94.135215947492227</v>
      </c>
    </row>
    <row r="67" spans="1:12">
      <c r="A67" s="59">
        <v>42124</v>
      </c>
      <c r="B67" s="8">
        <v>76.202551990936243</v>
      </c>
      <c r="C67" s="8">
        <v>104.00585918150239</v>
      </c>
      <c r="D67" s="8">
        <v>103.79050489826676</v>
      </c>
      <c r="E67" s="8">
        <v>120.36342512957313</v>
      </c>
      <c r="F67" s="8">
        <v>105.25270797445781</v>
      </c>
      <c r="G67" s="8">
        <v>120.70614543599758</v>
      </c>
      <c r="H67" s="8">
        <v>102.2622944823424</v>
      </c>
      <c r="I67" s="8">
        <v>97.70087607098553</v>
      </c>
      <c r="J67" s="8">
        <v>118.26160734247895</v>
      </c>
      <c r="K67" s="8">
        <v>109.79243336464285</v>
      </c>
      <c r="L67" s="9">
        <v>92.154145512125936</v>
      </c>
    </row>
    <row r="68" spans="1:12">
      <c r="A68" s="59">
        <v>42155</v>
      </c>
      <c r="B68" s="8">
        <v>75.031441269021386</v>
      </c>
      <c r="C68" s="8">
        <v>132.41889777462291</v>
      </c>
      <c r="D68" s="8">
        <v>102.72795779954785</v>
      </c>
      <c r="E68" s="8">
        <v>121.5207006818451</v>
      </c>
      <c r="F68" s="8">
        <v>104.26301113973246</v>
      </c>
      <c r="G68" s="8">
        <v>116.69448599898975</v>
      </c>
      <c r="H68" s="8">
        <v>101.64779897218311</v>
      </c>
      <c r="I68" s="8">
        <v>98.163657516020592</v>
      </c>
      <c r="J68" s="8">
        <v>117.27787109386196</v>
      </c>
      <c r="K68" s="8">
        <v>109.71852239656315</v>
      </c>
      <c r="L68" s="9">
        <v>92.497436447871408</v>
      </c>
    </row>
    <row r="69" spans="1:12">
      <c r="A69" s="59">
        <v>42185</v>
      </c>
      <c r="B69" s="8">
        <v>74.849111688157279</v>
      </c>
      <c r="C69" s="8">
        <v>143.21225490782805</v>
      </c>
      <c r="D69" s="8">
        <v>100.60286360211002</v>
      </c>
      <c r="E69" s="8">
        <v>122.17039923750656</v>
      </c>
      <c r="F69" s="8">
        <v>104.44474551490083</v>
      </c>
      <c r="G69" s="8">
        <v>119.51180388944736</v>
      </c>
      <c r="H69" s="8">
        <v>100.98209550284388</v>
      </c>
      <c r="I69" s="8">
        <v>97.747154215489033</v>
      </c>
      <c r="J69" s="8">
        <v>117.07149285988638</v>
      </c>
      <c r="K69" s="8">
        <v>109.49217005681906</v>
      </c>
      <c r="L69" s="9">
        <v>92.857285038826959</v>
      </c>
    </row>
    <row r="70" spans="1:12">
      <c r="A70" s="59">
        <v>42216</v>
      </c>
      <c r="B70" s="8">
        <v>71.309025870660648</v>
      </c>
      <c r="C70" s="8">
        <v>142.23061571308756</v>
      </c>
      <c r="D70" s="8">
        <v>100.86284853051997</v>
      </c>
      <c r="E70" s="8">
        <v>121.419185282523</v>
      </c>
      <c r="F70" s="8">
        <v>103.34370700367325</v>
      </c>
      <c r="G70" s="8">
        <v>117.9609942907974</v>
      </c>
      <c r="H70" s="8">
        <v>99.95793631924505</v>
      </c>
      <c r="I70" s="8">
        <v>97.28437277045397</v>
      </c>
      <c r="J70" s="8">
        <v>116.82383897911566</v>
      </c>
      <c r="K70" s="8">
        <v>108.97710299801365</v>
      </c>
      <c r="L70" s="9">
        <v>90.709407040257361</v>
      </c>
    </row>
    <row r="71" spans="1:12">
      <c r="A71" s="59">
        <v>42247</v>
      </c>
      <c r="B71" s="8">
        <v>69.134114147009711</v>
      </c>
      <c r="C71" s="8">
        <v>116.83857244604083</v>
      </c>
      <c r="D71" s="8">
        <v>98.070836473247923</v>
      </c>
      <c r="E71" s="8">
        <v>120.49877899533593</v>
      </c>
      <c r="F71" s="8">
        <v>102.94134599233247</v>
      </c>
      <c r="G71" s="8">
        <v>121.29797567735469</v>
      </c>
      <c r="H71" s="8">
        <v>99.416595036485674</v>
      </c>
      <c r="I71" s="8">
        <v>96.551635482481799</v>
      </c>
      <c r="J71" s="8">
        <v>116.74816695999128</v>
      </c>
      <c r="K71" s="8">
        <v>109.08565973238071</v>
      </c>
      <c r="L71" s="9">
        <v>88.332465595889857</v>
      </c>
    </row>
    <row r="72" spans="1:12">
      <c r="A72" s="59">
        <v>42277</v>
      </c>
      <c r="B72" s="8">
        <v>68.892130589797759</v>
      </c>
      <c r="C72" s="8">
        <v>114.66539914927873</v>
      </c>
      <c r="D72" s="8">
        <v>95.391861341371509</v>
      </c>
      <c r="E72" s="8">
        <v>121.22968987045508</v>
      </c>
      <c r="F72" s="8">
        <v>103.06137226159977</v>
      </c>
      <c r="G72" s="8">
        <v>126.78740635239747</v>
      </c>
      <c r="H72" s="8">
        <v>98.143711479727131</v>
      </c>
      <c r="I72" s="8">
        <v>95.548942351572492</v>
      </c>
      <c r="J72" s="8">
        <v>117.63559336608633</v>
      </c>
      <c r="K72" s="8">
        <v>108.06707420353233</v>
      </c>
      <c r="L72" s="9">
        <v>88.056748588990715</v>
      </c>
    </row>
    <row r="73" spans="1:12">
      <c r="A73" s="59">
        <v>42308</v>
      </c>
      <c r="B73" s="8">
        <v>67.3648625045317</v>
      </c>
      <c r="C73" s="8">
        <v>103.63911932684461</v>
      </c>
      <c r="D73" s="8">
        <v>91.69555388093444</v>
      </c>
      <c r="E73" s="8">
        <v>122.867471646185</v>
      </c>
      <c r="F73" s="8">
        <v>102.32162878244768</v>
      </c>
      <c r="G73" s="8">
        <v>128.17209931688004</v>
      </c>
      <c r="H73" s="8">
        <v>98.231496552607027</v>
      </c>
      <c r="I73" s="8">
        <v>97.137825312859533</v>
      </c>
      <c r="J73" s="8">
        <v>117.08525140881808</v>
      </c>
      <c r="K73" s="8">
        <v>107.64439585482654</v>
      </c>
      <c r="L73" s="9">
        <v>86.573659451167643</v>
      </c>
    </row>
    <row r="74" spans="1:12">
      <c r="A74" s="59">
        <v>42338</v>
      </c>
      <c r="B74" s="8">
        <v>65.283667380194345</v>
      </c>
      <c r="C74" s="8">
        <v>84.208542509830835</v>
      </c>
      <c r="D74" s="8">
        <v>90.892991710625466</v>
      </c>
      <c r="E74" s="8">
        <v>122.47494543547286</v>
      </c>
      <c r="F74" s="8">
        <v>102.67837983723309</v>
      </c>
      <c r="G74" s="8">
        <v>127.19620319992997</v>
      </c>
      <c r="H74" s="8">
        <v>96.095393112529493</v>
      </c>
      <c r="I74" s="8">
        <v>97.523476517055428</v>
      </c>
      <c r="J74" s="8">
        <v>116.71377058766203</v>
      </c>
      <c r="K74" s="8">
        <v>106.85909181897972</v>
      </c>
      <c r="L74" s="9">
        <v>84.263942570502948</v>
      </c>
    </row>
    <row r="75" spans="1:12">
      <c r="A75" s="59">
        <v>42369</v>
      </c>
      <c r="B75" s="8">
        <v>62.703676493039033</v>
      </c>
      <c r="C75" s="8">
        <v>100.35504862755688</v>
      </c>
      <c r="D75" s="8">
        <v>89.525244913338355</v>
      </c>
      <c r="E75" s="8">
        <v>121.73049917377745</v>
      </c>
      <c r="F75" s="8">
        <v>103.50264929813366</v>
      </c>
      <c r="G75" s="8">
        <v>124.51429480395699</v>
      </c>
      <c r="H75" s="8">
        <v>95.539420984290132</v>
      </c>
      <c r="I75" s="8">
        <v>97.052982047936439</v>
      </c>
      <c r="J75" s="8">
        <v>117.05773431095467</v>
      </c>
      <c r="K75" s="8">
        <v>106.42486488151148</v>
      </c>
      <c r="L75" s="9">
        <v>83.290847581746334</v>
      </c>
    </row>
    <row r="76" spans="1:12">
      <c r="A76" s="59">
        <v>42400</v>
      </c>
      <c r="B76" s="8">
        <v>60.177993227054571</v>
      </c>
      <c r="C76" s="8">
        <v>71.037118897935031</v>
      </c>
      <c r="D76" s="8">
        <v>87.547098718914839</v>
      </c>
      <c r="E76" s="8">
        <v>121.49362990869254</v>
      </c>
      <c r="F76" s="8">
        <v>102.56772241411905</v>
      </c>
      <c r="G76" s="8">
        <v>126.50061506577713</v>
      </c>
      <c r="H76" s="8">
        <v>93.249693666672769</v>
      </c>
      <c r="I76" s="8">
        <v>97.623745830146348</v>
      </c>
      <c r="J76" s="8">
        <v>116.74816695999128</v>
      </c>
      <c r="K76" s="8">
        <v>106.10612383166777</v>
      </c>
      <c r="L76" s="9">
        <v>80.434683642302033</v>
      </c>
    </row>
    <row r="77" spans="1:12">
      <c r="A77" s="59">
        <v>42429</v>
      </c>
      <c r="B77" s="8">
        <v>56.729160633868695</v>
      </c>
      <c r="C77" s="8">
        <v>81.442243282888128</v>
      </c>
      <c r="D77" s="8">
        <v>86.574981160512436</v>
      </c>
      <c r="E77" s="8">
        <v>122.4478746623203</v>
      </c>
      <c r="F77" s="8">
        <v>102.68111437962214</v>
      </c>
      <c r="G77" s="8">
        <v>131.70026091125919</v>
      </c>
      <c r="H77" s="8">
        <v>93.725196144772212</v>
      </c>
      <c r="I77" s="8">
        <v>99.135498550594221</v>
      </c>
      <c r="J77" s="8">
        <v>112.95768672930629</v>
      </c>
      <c r="K77" s="8">
        <v>107.81762468626334</v>
      </c>
      <c r="L77" s="9">
        <v>79.6236205898431</v>
      </c>
    </row>
    <row r="78" spans="1:12">
      <c r="A78" s="59">
        <v>42460</v>
      </c>
      <c r="B78" s="8">
        <v>58.140980974567491</v>
      </c>
      <c r="C78" s="8">
        <v>105.65418246261426</v>
      </c>
      <c r="D78" s="8">
        <v>83.896006028636023</v>
      </c>
      <c r="E78" s="8">
        <v>121.93352997242165</v>
      </c>
      <c r="F78" s="8">
        <v>101.60227106435632</v>
      </c>
      <c r="G78" s="8">
        <v>134.56760709767661</v>
      </c>
      <c r="H78" s="8">
        <v>91.230636990435087</v>
      </c>
      <c r="I78" s="8">
        <v>97.577467685642844</v>
      </c>
      <c r="J78" s="8">
        <v>114.63622969897442</v>
      </c>
      <c r="K78" s="8">
        <v>105.72040096700184</v>
      </c>
      <c r="L78" s="9">
        <v>80.978072994060156</v>
      </c>
    </row>
    <row r="79" spans="1:12">
      <c r="A79" s="59">
        <v>42490</v>
      </c>
      <c r="B79" s="8">
        <v>57.41539061110818</v>
      </c>
      <c r="C79" s="8">
        <v>101.15362984273808</v>
      </c>
      <c r="D79" s="8">
        <v>80.40316503391108</v>
      </c>
      <c r="E79" s="8">
        <v>121.10787139126855</v>
      </c>
      <c r="F79" s="8">
        <v>100.78510698688977</v>
      </c>
      <c r="G79" s="8">
        <v>133.00768850036201</v>
      </c>
      <c r="H79" s="8">
        <v>89.613928564896938</v>
      </c>
      <c r="I79" s="8">
        <v>97.322937890873561</v>
      </c>
      <c r="J79" s="8">
        <v>115.64748304545481</v>
      </c>
      <c r="K79" s="8">
        <v>105.45247370771291</v>
      </c>
      <c r="L79" s="9">
        <v>79.888985862230143</v>
      </c>
    </row>
    <row r="80" spans="1:12">
      <c r="A80" s="59">
        <v>42521</v>
      </c>
      <c r="B80" s="8">
        <v>58.537208202864399</v>
      </c>
      <c r="C80" s="8">
        <v>113.24371735331327</v>
      </c>
      <c r="D80" s="8">
        <v>78.425018839487564</v>
      </c>
      <c r="E80" s="8">
        <v>120.53261746177664</v>
      </c>
      <c r="F80" s="8">
        <v>100.31707287426151</v>
      </c>
      <c r="G80" s="8">
        <v>134.70696272055034</v>
      </c>
      <c r="H80" s="8">
        <v>89.482250955577101</v>
      </c>
      <c r="I80" s="8">
        <v>97.978544938006564</v>
      </c>
      <c r="J80" s="8">
        <v>115.68187941778407</v>
      </c>
      <c r="K80" s="8">
        <v>105.00900789923472</v>
      </c>
      <c r="L80" s="9">
        <v>80.892547499875405</v>
      </c>
    </row>
    <row r="81" spans="1:12">
      <c r="A81" s="59">
        <v>42551</v>
      </c>
      <c r="B81" s="8">
        <v>59.43194378068609</v>
      </c>
      <c r="C81" s="8">
        <v>140.27747423830272</v>
      </c>
      <c r="D81" s="8">
        <v>78.300678221552374</v>
      </c>
      <c r="E81" s="8">
        <v>118.9760480055044</v>
      </c>
      <c r="F81" s="8">
        <v>99.597468643108087</v>
      </c>
      <c r="G81" s="8">
        <v>138.13508583542387</v>
      </c>
      <c r="H81" s="8">
        <v>88.692185299658007</v>
      </c>
      <c r="I81" s="8">
        <v>97.214955553698715</v>
      </c>
      <c r="J81" s="8">
        <v>115.17281310731094</v>
      </c>
      <c r="K81" s="8">
        <v>103.94191829758404</v>
      </c>
      <c r="L81" s="9">
        <v>82.501340999836714</v>
      </c>
    </row>
    <row r="82" spans="1:12">
      <c r="A82" s="59">
        <v>42582</v>
      </c>
      <c r="B82" s="8">
        <v>59.711045560289392</v>
      </c>
      <c r="C82" s="8">
        <v>112.94420084120365</v>
      </c>
      <c r="D82" s="8">
        <v>77.825923134890729</v>
      </c>
      <c r="E82" s="8">
        <v>117.52099394855425</v>
      </c>
      <c r="F82" s="8">
        <v>98.893666188240445</v>
      </c>
      <c r="G82" s="8">
        <v>138.9899755663308</v>
      </c>
      <c r="H82" s="8">
        <v>88.523930576638193</v>
      </c>
      <c r="I82" s="8">
        <v>98.410474286705963</v>
      </c>
      <c r="J82" s="8">
        <v>114.26474887781835</v>
      </c>
      <c r="K82" s="8">
        <v>104.0481653141986</v>
      </c>
      <c r="L82" s="9">
        <v>81.355507085646849</v>
      </c>
    </row>
    <row r="83" spans="1:12">
      <c r="A83" s="59">
        <v>42613</v>
      </c>
      <c r="B83" s="8">
        <v>61.711366998225962</v>
      </c>
      <c r="C83" s="8">
        <v>127.4007657602789</v>
      </c>
      <c r="D83" s="8">
        <v>77.181612660135642</v>
      </c>
      <c r="E83" s="8">
        <v>117.79170168007985</v>
      </c>
      <c r="F83" s="8">
        <v>98.188537302146969</v>
      </c>
      <c r="G83" s="8">
        <v>143.66305439538567</v>
      </c>
      <c r="H83" s="8">
        <v>88.655608185958044</v>
      </c>
      <c r="I83" s="8">
        <v>99.251193911852994</v>
      </c>
      <c r="J83" s="8">
        <v>114.71878099256465</v>
      </c>
      <c r="K83" s="8">
        <v>103.91882112005914</v>
      </c>
      <c r="L83" s="9">
        <v>83.307805185552269</v>
      </c>
    </row>
    <row r="84" spans="1:12">
      <c r="A84" s="59">
        <v>42643</v>
      </c>
      <c r="B84" s="8">
        <v>62.833455106821546</v>
      </c>
      <c r="C84" s="8">
        <v>107.43830692895806</v>
      </c>
      <c r="D84" s="8">
        <v>77.475508666164274</v>
      </c>
      <c r="E84" s="8">
        <v>117.12170004455398</v>
      </c>
      <c r="F84" s="8">
        <v>97.637452119771467</v>
      </c>
      <c r="G84" s="8">
        <v>135.18403505089739</v>
      </c>
      <c r="H84" s="8">
        <v>88.311783317178438</v>
      </c>
      <c r="I84" s="8">
        <v>99.328324152692161</v>
      </c>
      <c r="J84" s="8">
        <v>114.40233436713541</v>
      </c>
      <c r="K84" s="8">
        <v>104.60480729254886</v>
      </c>
      <c r="L84" s="9">
        <v>82.523832452629421</v>
      </c>
    </row>
    <row r="85" spans="1:12">
      <c r="A85" s="59">
        <v>42674</v>
      </c>
      <c r="B85" s="8">
        <v>64.845999602979944</v>
      </c>
      <c r="C85" s="8">
        <v>101.70101163410351</v>
      </c>
      <c r="D85" s="8">
        <v>77.351168048229084</v>
      </c>
      <c r="E85" s="8">
        <v>117.09462927140142</v>
      </c>
      <c r="F85" s="8">
        <v>97.95545269013769</v>
      </c>
      <c r="G85" s="8">
        <v>138.99472642282856</v>
      </c>
      <c r="H85" s="8">
        <v>88.355675853618393</v>
      </c>
      <c r="I85" s="8">
        <v>100.90949408989529</v>
      </c>
      <c r="J85" s="8">
        <v>114.87700430527927</v>
      </c>
      <c r="K85" s="8">
        <v>104.41541043684462</v>
      </c>
      <c r="L85" s="9">
        <v>83.55898726822349</v>
      </c>
    </row>
    <row r="86" spans="1:12">
      <c r="A86" s="59">
        <v>42704</v>
      </c>
      <c r="B86" s="8">
        <v>64.805490126648408</v>
      </c>
      <c r="C86" s="8">
        <v>97.942786009050366</v>
      </c>
      <c r="D86" s="8">
        <v>78.718914845516196</v>
      </c>
      <c r="E86" s="8">
        <v>115.86290909295991</v>
      </c>
      <c r="F86" s="8">
        <v>97.535519765892616</v>
      </c>
      <c r="G86" s="8">
        <v>131.99731915976531</v>
      </c>
      <c r="H86" s="8">
        <v>89.372519614477227</v>
      </c>
      <c r="I86" s="8">
        <v>100.03792236841259</v>
      </c>
      <c r="J86" s="8">
        <v>116.91326954717177</v>
      </c>
      <c r="K86" s="8">
        <v>105.22843108572133</v>
      </c>
      <c r="L86" s="9">
        <v>83.17681485485079</v>
      </c>
    </row>
    <row r="87" spans="1:12">
      <c r="A87" s="59">
        <v>42735</v>
      </c>
      <c r="B87" s="8">
        <v>69.114196468723691</v>
      </c>
      <c r="C87" s="8">
        <v>107.05266558061149</v>
      </c>
      <c r="D87" s="8">
        <v>79.3293142426526</v>
      </c>
      <c r="E87" s="8">
        <v>115.95088910570573</v>
      </c>
      <c r="F87" s="8">
        <v>97.652410856047268</v>
      </c>
      <c r="G87" s="8">
        <v>125.01934780644882</v>
      </c>
      <c r="H87" s="8">
        <v>89.255472850637361</v>
      </c>
      <c r="I87" s="8">
        <v>100.43899962077631</v>
      </c>
      <c r="J87" s="8">
        <v>117.65623118948388</v>
      </c>
      <c r="K87" s="8">
        <v>105.92827556472599</v>
      </c>
      <c r="L87" s="9">
        <v>85.584804980223353</v>
      </c>
    </row>
    <row r="88" spans="1:12">
      <c r="A88" s="59">
        <v>42766</v>
      </c>
      <c r="B88" s="8">
        <v>71.497159363742526</v>
      </c>
      <c r="C88" s="8">
        <v>98.156389170055888</v>
      </c>
      <c r="D88" s="8">
        <v>79.250188394875664</v>
      </c>
      <c r="E88" s="8">
        <v>115.42977672251894</v>
      </c>
      <c r="F88" s="8">
        <v>98.416294643916004</v>
      </c>
      <c r="G88" s="8">
        <v>118.79778625038728</v>
      </c>
      <c r="H88" s="8">
        <v>91.552515590994716</v>
      </c>
      <c r="I88" s="8">
        <v>100.53155590978332</v>
      </c>
      <c r="J88" s="8">
        <v>115.93641257302063</v>
      </c>
      <c r="K88" s="8">
        <v>105.57026931308994</v>
      </c>
      <c r="L88" s="9">
        <v>86.035905168050121</v>
      </c>
    </row>
    <row r="89" spans="1:12">
      <c r="A89" s="59">
        <v>42794</v>
      </c>
      <c r="B89" s="8">
        <v>74.342737456749788</v>
      </c>
      <c r="C89" s="8">
        <v>101.95155150397606</v>
      </c>
      <c r="D89" s="8">
        <v>80.041446872645068</v>
      </c>
      <c r="E89" s="8">
        <v>114.48906735546745</v>
      </c>
      <c r="F89" s="8">
        <v>98.835673375294476</v>
      </c>
      <c r="G89" s="8">
        <v>113.59217715927159</v>
      </c>
      <c r="H89" s="8">
        <v>93.227747398452792</v>
      </c>
      <c r="I89" s="8">
        <v>100.60097312653859</v>
      </c>
      <c r="J89" s="8">
        <v>117.0095793896937</v>
      </c>
      <c r="K89" s="8">
        <v>106.00449625055818</v>
      </c>
      <c r="L89" s="9">
        <v>87.56757425864788</v>
      </c>
    </row>
    <row r="90" spans="1:12">
      <c r="A90" s="59">
        <v>42825</v>
      </c>
      <c r="B90" s="8">
        <v>74.563890973506105</v>
      </c>
      <c r="C90" s="8">
        <v>146.8969967152276</v>
      </c>
      <c r="D90" s="8">
        <v>81.431801055011306</v>
      </c>
      <c r="E90" s="8">
        <v>114.18452115750114</v>
      </c>
      <c r="F90" s="8">
        <v>99.954827654352528</v>
      </c>
      <c r="G90" s="8">
        <v>111.8180497844539</v>
      </c>
      <c r="H90" s="8">
        <v>93.856873754092064</v>
      </c>
      <c r="I90" s="8">
        <v>101.97389141347594</v>
      </c>
      <c r="J90" s="8">
        <v>118.92889696566668</v>
      </c>
      <c r="K90" s="8">
        <v>106.63966863249311</v>
      </c>
      <c r="L90" s="9">
        <v>89.951646534262807</v>
      </c>
    </row>
    <row r="91" spans="1:12">
      <c r="A91" s="59">
        <v>42855</v>
      </c>
      <c r="B91" s="8">
        <v>77.503796461624489</v>
      </c>
      <c r="C91" s="8">
        <v>129.9785881604088</v>
      </c>
      <c r="D91" s="8">
        <v>83.161266013564429</v>
      </c>
      <c r="E91" s="8">
        <v>115.24028131045101</v>
      </c>
      <c r="F91" s="8">
        <v>100.45130890176183</v>
      </c>
      <c r="G91" s="8">
        <v>111.21074358073977</v>
      </c>
      <c r="H91" s="8">
        <v>95.312642879350392</v>
      </c>
      <c r="I91" s="8">
        <v>100.87092896947571</v>
      </c>
      <c r="J91" s="8">
        <v>118.78443220188377</v>
      </c>
      <c r="K91" s="8">
        <v>107.12008992501116</v>
      </c>
      <c r="L91" s="9">
        <v>90.953949744936253</v>
      </c>
    </row>
    <row r="92" spans="1:12">
      <c r="A92" s="59">
        <v>42886</v>
      </c>
      <c r="B92" s="8">
        <v>79.014958147374728</v>
      </c>
      <c r="C92" s="8">
        <v>140.65751863683931</v>
      </c>
      <c r="D92" s="8">
        <v>84.709871891484553</v>
      </c>
      <c r="E92" s="8">
        <v>115.73432292048524</v>
      </c>
      <c r="F92" s="8">
        <v>101.52651438615925</v>
      </c>
      <c r="G92" s="8">
        <v>116.95546037080624</v>
      </c>
      <c r="H92" s="8">
        <v>97.287807019148119</v>
      </c>
      <c r="I92" s="8">
        <v>101.58824020928006</v>
      </c>
      <c r="J92" s="8">
        <v>120.52488864174458</v>
      </c>
      <c r="K92" s="8">
        <v>107.9515883159078</v>
      </c>
      <c r="L92" s="9">
        <v>93.005500434020561</v>
      </c>
    </row>
    <row r="93" spans="1:12">
      <c r="A93" s="59">
        <v>42916</v>
      </c>
      <c r="B93" s="8">
        <v>79.996857186567397</v>
      </c>
      <c r="C93" s="8">
        <v>168.89991529935475</v>
      </c>
      <c r="D93" s="8">
        <v>85.297663903541817</v>
      </c>
      <c r="E93" s="8">
        <v>115.70048445404454</v>
      </c>
      <c r="F93" s="8">
        <v>102.19903675540908</v>
      </c>
      <c r="G93" s="8">
        <v>123.82282359004688</v>
      </c>
      <c r="H93" s="8">
        <v>98.275389089046982</v>
      </c>
      <c r="I93" s="8">
        <v>100.40043450035672</v>
      </c>
      <c r="J93" s="8">
        <v>121.26785028405671</v>
      </c>
      <c r="K93" s="8">
        <v>108.60292872211016</v>
      </c>
      <c r="L93" s="9">
        <v>95.414302410776784</v>
      </c>
    </row>
    <row r="94" spans="1:12">
      <c r="A94" s="59">
        <v>42947</v>
      </c>
      <c r="B94" s="8">
        <v>81.744064291401841</v>
      </c>
      <c r="C94" s="8">
        <v>150.86856502233954</v>
      </c>
      <c r="D94" s="8">
        <v>84.755086661642807</v>
      </c>
      <c r="E94" s="8">
        <v>116.350183009706</v>
      </c>
      <c r="F94" s="8">
        <v>102.71752840530877</v>
      </c>
      <c r="G94" s="8">
        <v>124.16217761693545</v>
      </c>
      <c r="H94" s="8">
        <v>96.680626931728824</v>
      </c>
      <c r="I94" s="8">
        <v>102.47523797893059</v>
      </c>
      <c r="J94" s="8">
        <v>123.66871707263941</v>
      </c>
      <c r="K94" s="8">
        <v>108.34885976933619</v>
      </c>
      <c r="L94" s="9">
        <v>95.508366448255686</v>
      </c>
    </row>
    <row r="95" spans="1:12">
      <c r="A95" s="59">
        <v>42978</v>
      </c>
      <c r="B95" s="8">
        <v>83.465944354756402</v>
      </c>
      <c r="C95" s="8">
        <v>146.81716423313847</v>
      </c>
      <c r="D95" s="8">
        <v>85.636774679728717</v>
      </c>
      <c r="E95" s="8">
        <v>116.72917383384186</v>
      </c>
      <c r="F95" s="8">
        <v>103.40341708813764</v>
      </c>
      <c r="G95" s="8">
        <v>117.69992208607974</v>
      </c>
      <c r="H95" s="8">
        <v>96.48311051774904</v>
      </c>
      <c r="I95" s="8">
        <v>102.65263753286069</v>
      </c>
      <c r="J95" s="8">
        <v>124.5492642042686</v>
      </c>
      <c r="K95" s="8">
        <v>109.30046348336234</v>
      </c>
      <c r="L95" s="9">
        <v>96.074431496487435</v>
      </c>
    </row>
    <row r="96" spans="1:12">
      <c r="A96" s="59">
        <v>43008</v>
      </c>
      <c r="B96" s="8">
        <v>85.344059739461045</v>
      </c>
      <c r="C96" s="8">
        <v>143.80340879576417</v>
      </c>
      <c r="D96" s="8">
        <v>87.004521477015828</v>
      </c>
      <c r="E96" s="8">
        <v>117.22321544387609</v>
      </c>
      <c r="F96" s="8">
        <v>104.3949530686854</v>
      </c>
      <c r="G96" s="8">
        <v>112.97996173857162</v>
      </c>
      <c r="H96" s="8">
        <v>98.538744307686684</v>
      </c>
      <c r="I96" s="8">
        <v>102.3055514490844</v>
      </c>
      <c r="J96" s="8">
        <v>125.07896833813928</v>
      </c>
      <c r="K96" s="8">
        <v>110.27747409266587</v>
      </c>
      <c r="L96" s="9">
        <v>97.005225004870397</v>
      </c>
    </row>
    <row r="97" spans="1:12">
      <c r="A97" s="59">
        <v>43039</v>
      </c>
      <c r="B97" s="8">
        <v>87.222013312532795</v>
      </c>
      <c r="C97" s="8">
        <v>139.57322445339588</v>
      </c>
      <c r="D97" s="8">
        <v>89.434815373021848</v>
      </c>
      <c r="E97" s="8">
        <v>116.84422461974023</v>
      </c>
      <c r="F97" s="8">
        <v>105.14606915684898</v>
      </c>
      <c r="G97" s="8">
        <v>105.97493674878324</v>
      </c>
      <c r="H97" s="8">
        <v>101.29665868066351</v>
      </c>
      <c r="I97" s="8">
        <v>99.559714875209693</v>
      </c>
      <c r="J97" s="8">
        <v>125.84256780384895</v>
      </c>
      <c r="K97" s="8">
        <v>111.31222764578169</v>
      </c>
      <c r="L97" s="9">
        <v>97.769657691448757</v>
      </c>
    </row>
    <row r="98" spans="1:12">
      <c r="A98" s="59">
        <v>43069</v>
      </c>
      <c r="B98" s="8">
        <v>90.249697709003314</v>
      </c>
      <c r="C98" s="8">
        <v>126.78654199259807</v>
      </c>
      <c r="D98" s="8">
        <v>90</v>
      </c>
      <c r="E98" s="8">
        <v>118.69857258069064</v>
      </c>
      <c r="F98" s="8">
        <v>105.98282925144041</v>
      </c>
      <c r="G98" s="8">
        <v>102.4458093058086</v>
      </c>
      <c r="H98" s="8">
        <v>102.90605168346165</v>
      </c>
      <c r="I98" s="8">
        <v>99.868235838566406</v>
      </c>
      <c r="J98" s="8">
        <v>126.3929097611172</v>
      </c>
      <c r="K98" s="8">
        <v>111.93354172120166</v>
      </c>
      <c r="L98" s="9">
        <v>98.854505748024309</v>
      </c>
    </row>
    <row r="99" spans="1:12">
      <c r="A99" s="59">
        <v>43100</v>
      </c>
      <c r="B99" s="8">
        <v>92.109183138368024</v>
      </c>
      <c r="C99" s="8">
        <v>139.09229670603065</v>
      </c>
      <c r="D99" s="8">
        <v>91.842501883948756</v>
      </c>
      <c r="E99" s="8">
        <v>119.1790788041486</v>
      </c>
      <c r="F99" s="8">
        <v>106.45190635550489</v>
      </c>
      <c r="G99" s="8">
        <v>94.15512019948055</v>
      </c>
      <c r="H99" s="8">
        <v>100.57974725214433</v>
      </c>
      <c r="I99" s="8">
        <v>100.32330425951756</v>
      </c>
      <c r="J99" s="8">
        <v>126.8744589737269</v>
      </c>
      <c r="K99" s="8">
        <v>112.83433164467301</v>
      </c>
      <c r="L99" s="9">
        <v>100.1010399702897</v>
      </c>
    </row>
    <row r="100" spans="1:12">
      <c r="A100" s="59">
        <v>43131</v>
      </c>
      <c r="B100" s="8">
        <v>96.1227765729314</v>
      </c>
      <c r="C100" s="8">
        <v>107.94123562184686</v>
      </c>
      <c r="D100" s="8">
        <v>92.825923134890729</v>
      </c>
      <c r="E100" s="8">
        <v>120.18069741079334</v>
      </c>
      <c r="F100" s="8">
        <v>107.37385898053427</v>
      </c>
      <c r="G100" s="8">
        <v>90.604774915415163</v>
      </c>
      <c r="H100" s="8">
        <v>101.66974524040307</v>
      </c>
      <c r="I100" s="8">
        <v>100.44671264486023</v>
      </c>
      <c r="J100" s="8">
        <v>128.11960765204628</v>
      </c>
      <c r="K100" s="8">
        <v>112.87590656421786</v>
      </c>
      <c r="L100" s="9">
        <v>100.75948778483679</v>
      </c>
    </row>
    <row r="101" spans="1:12">
      <c r="A101" s="59">
        <v>43159</v>
      </c>
      <c r="B101" s="8">
        <v>98.685817040818904</v>
      </c>
      <c r="C101" s="8">
        <v>132.41429093098321</v>
      </c>
      <c r="D101" s="8">
        <v>93.628485305199703</v>
      </c>
      <c r="E101" s="8">
        <v>120.20100049065776</v>
      </c>
      <c r="F101" s="8">
        <v>108.09385280636589</v>
      </c>
      <c r="G101" s="8">
        <v>85.244084759863711</v>
      </c>
      <c r="H101" s="8">
        <v>102.35007955522229</v>
      </c>
      <c r="I101" s="8">
        <v>99.55200185112578</v>
      </c>
      <c r="J101" s="8">
        <v>129.01391333260719</v>
      </c>
      <c r="K101" s="8">
        <v>113.83905886700646</v>
      </c>
      <c r="L101" s="9">
        <v>103.13303758265846</v>
      </c>
    </row>
    <row r="102" spans="1:12">
      <c r="A102" s="59">
        <v>43190</v>
      </c>
      <c r="B102" s="8">
        <v>101.27998487653562</v>
      </c>
      <c r="C102" s="8">
        <v>151.48087844320307</v>
      </c>
      <c r="D102" s="8">
        <v>93.752825923134893</v>
      </c>
      <c r="E102" s="8">
        <v>120.18069741079334</v>
      </c>
      <c r="F102" s="8">
        <v>109.56988889608132</v>
      </c>
      <c r="G102" s="8">
        <v>84.233312349595664</v>
      </c>
      <c r="H102" s="8">
        <v>103.95215713528046</v>
      </c>
      <c r="I102" s="8">
        <v>99.166350646929899</v>
      </c>
      <c r="J102" s="8">
        <v>129.7568749749193</v>
      </c>
      <c r="K102" s="8">
        <v>114.34950649030688</v>
      </c>
      <c r="L102" s="9">
        <v>105.48495180415374</v>
      </c>
    </row>
    <row r="103" spans="1:12">
      <c r="A103" s="59">
        <v>43220</v>
      </c>
      <c r="B103" s="8">
        <v>104.82643234010375</v>
      </c>
      <c r="C103" s="8">
        <v>160.60751215846162</v>
      </c>
      <c r="D103" s="8">
        <v>96.770911831198191</v>
      </c>
      <c r="E103" s="8">
        <v>119.82877735981005</v>
      </c>
      <c r="F103" s="8">
        <v>109.18177665606595</v>
      </c>
      <c r="G103" s="8">
        <v>87.85420234922853</v>
      </c>
      <c r="H103" s="8">
        <v>105.17383273285905</v>
      </c>
      <c r="I103" s="8">
        <v>98.418187310789875</v>
      </c>
      <c r="J103" s="8">
        <v>129.20653301765108</v>
      </c>
      <c r="K103" s="8">
        <v>116.41439416103353</v>
      </c>
      <c r="L103" s="9">
        <v>108.50410762887604</v>
      </c>
    </row>
    <row r="104" spans="1:12">
      <c r="A104" s="59">
        <v>43251</v>
      </c>
      <c r="B104" s="8">
        <v>108.36607018060619</v>
      </c>
      <c r="C104" s="8">
        <v>179.01140486831201</v>
      </c>
      <c r="D104" s="8">
        <v>98.952524491333833</v>
      </c>
      <c r="E104" s="8">
        <v>120.7627190335734</v>
      </c>
      <c r="F104" s="8">
        <v>109.561258282682</v>
      </c>
      <c r="G104" s="8">
        <v>93.574471424121384</v>
      </c>
      <c r="H104" s="8">
        <v>107.41966751403646</v>
      </c>
      <c r="I104" s="8">
        <v>97.214955553698715</v>
      </c>
      <c r="J104" s="8">
        <v>129.9770117578266</v>
      </c>
      <c r="K104" s="8">
        <v>116.83014335648184</v>
      </c>
      <c r="L104" s="9">
        <v>111.89566687334181</v>
      </c>
    </row>
    <row r="105" spans="1:12">
      <c r="A105" s="59">
        <v>43281</v>
      </c>
      <c r="B105" s="8">
        <v>109.19522021392446</v>
      </c>
      <c r="C105" s="8">
        <v>184.57588266757242</v>
      </c>
      <c r="D105" s="8">
        <v>100.27505651846269</v>
      </c>
      <c r="E105" s="8">
        <v>121.04696215167529</v>
      </c>
      <c r="F105" s="8">
        <v>109.56752425177474</v>
      </c>
      <c r="G105" s="8">
        <v>98.603924243315092</v>
      </c>
      <c r="H105" s="8">
        <v>108.64865853435505</v>
      </c>
      <c r="I105" s="8">
        <v>97.801145384076463</v>
      </c>
      <c r="J105" s="8">
        <v>129.35787705589985</v>
      </c>
      <c r="K105" s="8">
        <v>117.84410944982523</v>
      </c>
      <c r="L105" s="9">
        <v>113.20457390338498</v>
      </c>
    </row>
    <row r="106" spans="1:12">
      <c r="A106" s="59">
        <v>43312</v>
      </c>
      <c r="B106" s="8">
        <v>110.81799336318267</v>
      </c>
      <c r="C106" s="8">
        <v>179.17263208345221</v>
      </c>
      <c r="D106" s="8">
        <v>101.91409193669932</v>
      </c>
      <c r="E106" s="8">
        <v>120.63413286109873</v>
      </c>
      <c r="F106" s="8">
        <v>110.27431658070438</v>
      </c>
      <c r="G106" s="8">
        <v>104.25617066991494</v>
      </c>
      <c r="H106" s="8">
        <v>108.56087346147515</v>
      </c>
      <c r="I106" s="8">
        <v>95.726341905502593</v>
      </c>
      <c r="J106" s="8">
        <v>131.73122674661911</v>
      </c>
      <c r="K106" s="8">
        <v>118.76106739756402</v>
      </c>
      <c r="L106" s="9">
        <v>114.40350074322095</v>
      </c>
    </row>
    <row r="107" spans="1:12">
      <c r="A107" s="59">
        <v>43343</v>
      </c>
      <c r="B107" s="8">
        <v>111.1805195768424</v>
      </c>
      <c r="C107" s="8">
        <v>174.15665124949473</v>
      </c>
      <c r="D107" s="8">
        <v>103.89223813112284</v>
      </c>
      <c r="E107" s="8">
        <v>120.98605291208203</v>
      </c>
      <c r="F107" s="8">
        <v>111.60502849946786</v>
      </c>
      <c r="G107" s="8">
        <v>103.79555882241601</v>
      </c>
      <c r="H107" s="8">
        <v>108.41456500667532</v>
      </c>
      <c r="I107" s="8">
        <v>95.248134412299706</v>
      </c>
      <c r="J107" s="8">
        <v>132.0132769997191</v>
      </c>
      <c r="K107" s="8">
        <v>118.95277397102075</v>
      </c>
      <c r="L107" s="9">
        <v>114.54266672325994</v>
      </c>
    </row>
    <row r="108" spans="1:12">
      <c r="A108" s="59">
        <v>43373</v>
      </c>
      <c r="B108" s="8">
        <v>113.15375804849199</v>
      </c>
      <c r="C108" s="8">
        <v>180.0306501925036</v>
      </c>
      <c r="D108" s="8">
        <v>105.54257724189902</v>
      </c>
      <c r="E108" s="8">
        <v>121.27706372347205</v>
      </c>
      <c r="F108" s="8">
        <v>111.95070175113145</v>
      </c>
      <c r="G108" s="8">
        <v>106.12646934551827</v>
      </c>
      <c r="H108" s="8">
        <v>107.88785456939593</v>
      </c>
      <c r="I108" s="8">
        <v>96.011723796607555</v>
      </c>
      <c r="J108" s="8">
        <v>130.91259308518261</v>
      </c>
      <c r="K108" s="8">
        <v>119.49093820735106</v>
      </c>
      <c r="L108" s="9">
        <v>116.17452750900449</v>
      </c>
    </row>
    <row r="109" spans="1:12">
      <c r="A109" s="59">
        <v>43404</v>
      </c>
      <c r="B109" s="8">
        <v>114.16066870229952</v>
      </c>
      <c r="C109" s="8">
        <v>165.71771108861179</v>
      </c>
      <c r="D109" s="8">
        <v>106.55990957045968</v>
      </c>
      <c r="E109" s="8">
        <v>121.43272066909928</v>
      </c>
      <c r="F109" s="8">
        <v>113.05168054720444</v>
      </c>
      <c r="G109" s="8">
        <v>106.35912660922045</v>
      </c>
      <c r="H109" s="8">
        <v>108.72181276175498</v>
      </c>
      <c r="I109" s="8">
        <v>95.710915857334768</v>
      </c>
      <c r="J109" s="8">
        <v>132.52922258465807</v>
      </c>
      <c r="K109" s="8">
        <v>119.59025607070816</v>
      </c>
      <c r="L109" s="9">
        <v>116.24267342254757</v>
      </c>
    </row>
    <row r="110" spans="1:12">
      <c r="A110" s="59">
        <v>43434</v>
      </c>
      <c r="B110" s="8">
        <v>110.95345832956659</v>
      </c>
      <c r="C110" s="8">
        <v>158.0018936970813</v>
      </c>
      <c r="D110" s="8">
        <v>106.41296156744536</v>
      </c>
      <c r="E110" s="8">
        <v>122.31252079655749</v>
      </c>
      <c r="F110" s="8">
        <v>114.18284599238119</v>
      </c>
      <c r="G110" s="8">
        <v>104.08814470224556</v>
      </c>
      <c r="H110" s="8">
        <v>109.08758389875454</v>
      </c>
      <c r="I110" s="8">
        <v>95.348403725390639</v>
      </c>
      <c r="J110" s="8">
        <v>132.29532725281908</v>
      </c>
      <c r="K110" s="8">
        <v>119.86742220100703</v>
      </c>
      <c r="L110" s="9">
        <v>114.17100678392981</v>
      </c>
    </row>
    <row r="111" spans="1:12">
      <c r="A111" s="59">
        <v>43465</v>
      </c>
      <c r="B111" s="8">
        <v>109.14540553463527</v>
      </c>
      <c r="C111" s="8">
        <v>142.81611775660491</v>
      </c>
      <c r="D111" s="8">
        <v>107.24943481537302</v>
      </c>
      <c r="E111" s="8">
        <v>123.41565480252434</v>
      </c>
      <c r="F111" s="8">
        <v>114.48678092844655</v>
      </c>
      <c r="G111" s="8">
        <v>98.575889466080397</v>
      </c>
      <c r="H111" s="8">
        <v>109.94348835933357</v>
      </c>
      <c r="I111" s="8">
        <v>96.528496410230048</v>
      </c>
      <c r="J111" s="8">
        <v>132.61865315271416</v>
      </c>
      <c r="K111" s="8">
        <v>119.69419336957024</v>
      </c>
      <c r="L111" s="9">
        <v>112.35975635016631</v>
      </c>
    </row>
    <row r="112" spans="1:12">
      <c r="A112" s="59">
        <v>43496</v>
      </c>
      <c r="B112" s="8">
        <v>108.83381998780136</v>
      </c>
      <c r="C112" s="8">
        <v>119.72220753630515</v>
      </c>
      <c r="D112" s="8">
        <v>108.13112283345893</v>
      </c>
      <c r="E112" s="8">
        <v>124.20747491723675</v>
      </c>
      <c r="F112" s="8">
        <v>114.27365293215922</v>
      </c>
      <c r="G112" s="8">
        <v>101.24141219400283</v>
      </c>
      <c r="H112" s="8">
        <v>108.79496698915489</v>
      </c>
      <c r="I112" s="8">
        <v>94.391988738984836</v>
      </c>
      <c r="J112" s="8">
        <v>133.57487230346771</v>
      </c>
      <c r="K112" s="8">
        <v>119.00127804382305</v>
      </c>
      <c r="L112" s="9">
        <v>111.21263722341861</v>
      </c>
    </row>
    <row r="113" spans="1:12">
      <c r="A113" s="59">
        <v>43524</v>
      </c>
      <c r="B113" s="8">
        <v>109.81717981104303</v>
      </c>
      <c r="C113" s="8">
        <v>137.06408462799044</v>
      </c>
      <c r="D113" s="8">
        <v>109.25018839487566</v>
      </c>
      <c r="E113" s="8">
        <v>125.26323507018662</v>
      </c>
      <c r="F113" s="8">
        <v>113.92211170886276</v>
      </c>
      <c r="G113" s="8">
        <v>99.63852277122443</v>
      </c>
      <c r="H113" s="8">
        <v>110.16295104153332</v>
      </c>
      <c r="I113" s="8">
        <v>94.607953413334528</v>
      </c>
      <c r="J113" s="8">
        <v>135.10207123488709</v>
      </c>
      <c r="K113" s="8">
        <v>119.42395639252884</v>
      </c>
      <c r="L113" s="9">
        <v>112.70280359480275</v>
      </c>
    </row>
    <row r="114" spans="1:12">
      <c r="A114" s="59">
        <v>43555</v>
      </c>
      <c r="B114" s="8">
        <v>109.71550276619762</v>
      </c>
      <c r="C114" s="8">
        <v>179.69939527451274</v>
      </c>
      <c r="D114" s="8">
        <v>110.10926902788245</v>
      </c>
      <c r="E114" s="8">
        <v>125.30384122991546</v>
      </c>
      <c r="F114" s="8">
        <v>114.06298551108624</v>
      </c>
      <c r="G114" s="8">
        <v>97.002270382537489</v>
      </c>
      <c r="H114" s="8">
        <v>111.296841566232</v>
      </c>
      <c r="I114" s="8">
        <v>93.582121210173483</v>
      </c>
      <c r="J114" s="8">
        <v>134.59988419887983</v>
      </c>
      <c r="K114" s="8">
        <v>120.37094067104999</v>
      </c>
      <c r="L114" s="9">
        <v>114.6666910658639</v>
      </c>
    </row>
    <row r="115" spans="1:12">
      <c r="A115" s="59">
        <v>43585</v>
      </c>
      <c r="B115" s="8">
        <v>111.78664447668061</v>
      </c>
      <c r="C115" s="8">
        <v>201.41829542037536</v>
      </c>
      <c r="D115" s="8">
        <v>108.58327053504145</v>
      </c>
      <c r="E115" s="8">
        <v>124.654142674254</v>
      </c>
      <c r="F115" s="8">
        <v>114.57099327017399</v>
      </c>
      <c r="G115" s="8">
        <v>98.4966687281118</v>
      </c>
      <c r="H115" s="8">
        <v>110.94570127471241</v>
      </c>
      <c r="I115" s="8">
        <v>92.463732718005417</v>
      </c>
      <c r="J115" s="8">
        <v>137.09706082998446</v>
      </c>
      <c r="K115" s="8">
        <v>119.8997582495419</v>
      </c>
      <c r="L115" s="9">
        <v>116.64310424844778</v>
      </c>
    </row>
    <row r="116" spans="1:12">
      <c r="A116" s="59">
        <v>43616</v>
      </c>
      <c r="B116" s="8">
        <v>110.34611436784773</v>
      </c>
      <c r="C116" s="8">
        <v>180.8256123279514</v>
      </c>
      <c r="D116" s="8">
        <v>107.38507912584778</v>
      </c>
      <c r="E116" s="8">
        <v>124.28868723669443</v>
      </c>
      <c r="F116" s="8">
        <v>114.18329521157909</v>
      </c>
      <c r="G116" s="8">
        <v>108.21585931405446</v>
      </c>
      <c r="H116" s="8">
        <v>109.68013314069387</v>
      </c>
      <c r="I116" s="8">
        <v>94.831631111768147</v>
      </c>
      <c r="J116" s="8">
        <v>136.18899660049186</v>
      </c>
      <c r="K116" s="8">
        <v>120.30395885622777</v>
      </c>
      <c r="L116" s="9">
        <v>115.47082482540468</v>
      </c>
    </row>
    <row r="117" spans="1:12">
      <c r="A117" s="59">
        <v>43646</v>
      </c>
      <c r="B117" s="8">
        <v>107.63322202137469</v>
      </c>
      <c r="C117" s="8">
        <v>193.50832687203911</v>
      </c>
      <c r="D117" s="8">
        <v>105.85908063300678</v>
      </c>
      <c r="E117" s="8">
        <v>123.13141168442246</v>
      </c>
      <c r="F117" s="8">
        <v>114.5969245489633</v>
      </c>
      <c r="G117" s="8">
        <v>114.5869629762862</v>
      </c>
      <c r="H117" s="8">
        <v>111.0481171930723</v>
      </c>
      <c r="I117" s="8">
        <v>93.705529595516168</v>
      </c>
      <c r="J117" s="8">
        <v>136.73245928329425</v>
      </c>
      <c r="K117" s="8">
        <v>119.65030873227292</v>
      </c>
      <c r="L117" s="9">
        <v>114.82685413929296</v>
      </c>
    </row>
    <row r="118" spans="1:12">
      <c r="A118" s="59">
        <v>43677</v>
      </c>
      <c r="B118" s="8">
        <v>108.22380473756171</v>
      </c>
      <c r="C118" s="8">
        <v>207.12648721676004</v>
      </c>
      <c r="D118" s="8">
        <v>106.43556895252449</v>
      </c>
      <c r="E118" s="8">
        <v>124.28868723669443</v>
      </c>
      <c r="F118" s="8">
        <v>117.17414040292331</v>
      </c>
      <c r="G118" s="8">
        <v>121.55702026411626</v>
      </c>
      <c r="H118" s="8">
        <v>113.7328773386492</v>
      </c>
      <c r="I118" s="8">
        <v>94.114319871963801</v>
      </c>
      <c r="J118" s="8">
        <v>135.63865464322362</v>
      </c>
      <c r="K118" s="8">
        <v>120.06374820996874</v>
      </c>
      <c r="L118" s="9">
        <v>116.48792801971354</v>
      </c>
    </row>
    <row r="119" spans="1:12">
      <c r="A119" s="59">
        <v>43708</v>
      </c>
      <c r="B119" s="8">
        <v>106.66448132337392</v>
      </c>
      <c r="C119" s="8">
        <v>195.46492663285755</v>
      </c>
      <c r="D119" s="8">
        <v>105.59909570459683</v>
      </c>
      <c r="E119" s="8">
        <v>124.60000112794889</v>
      </c>
      <c r="F119" s="8">
        <v>120.49154931102305</v>
      </c>
      <c r="G119" s="8">
        <v>131.89645627248788</v>
      </c>
      <c r="H119" s="8">
        <v>114.72777483128806</v>
      </c>
      <c r="I119" s="8">
        <v>93.875216125362357</v>
      </c>
      <c r="J119" s="8">
        <v>135.44603495817975</v>
      </c>
      <c r="K119" s="8">
        <v>120.13073002479096</v>
      </c>
      <c r="L119" s="9">
        <v>115.83149440299016</v>
      </c>
    </row>
    <row r="120" spans="1:12">
      <c r="A120" s="59">
        <v>43738</v>
      </c>
      <c r="B120" s="8">
        <v>104.94332447688613</v>
      </c>
      <c r="C120" s="8">
        <v>152.12676113802928</v>
      </c>
      <c r="D120" s="8">
        <v>103.76789751318763</v>
      </c>
      <c r="E120" s="8">
        <v>125.54747818828851</v>
      </c>
      <c r="F120" s="8">
        <v>122.70285183757642</v>
      </c>
      <c r="G120" s="8">
        <v>132.00380386907091</v>
      </c>
      <c r="H120" s="8">
        <v>115.69341063296696</v>
      </c>
      <c r="I120" s="8">
        <v>93.86750310127843</v>
      </c>
      <c r="J120" s="8">
        <v>135.94134271972115</v>
      </c>
      <c r="K120" s="8">
        <v>120.30164913847528</v>
      </c>
      <c r="L120" s="9">
        <v>112.97442637303232</v>
      </c>
    </row>
    <row r="121" spans="1:12">
      <c r="A121" s="59">
        <v>43769</v>
      </c>
      <c r="B121" s="8">
        <v>104.10207115974856</v>
      </c>
      <c r="C121" s="8">
        <v>164.25636545792256</v>
      </c>
      <c r="D121" s="8">
        <v>103.60964581763376</v>
      </c>
      <c r="E121" s="8">
        <v>125.61515512116991</v>
      </c>
      <c r="F121" s="8">
        <v>121.50482131155017</v>
      </c>
      <c r="G121" s="8">
        <v>138.88013878626697</v>
      </c>
      <c r="H121" s="8">
        <v>117.36864244042502</v>
      </c>
      <c r="I121" s="8">
        <v>93.697816571432242</v>
      </c>
      <c r="J121" s="8">
        <v>137.48917947453808</v>
      </c>
      <c r="K121" s="8">
        <v>120.58574442203162</v>
      </c>
      <c r="L121" s="9">
        <v>113.62589928087267</v>
      </c>
    </row>
    <row r="122" spans="1:12">
      <c r="A122" s="59">
        <v>43799</v>
      </c>
      <c r="B122" s="8">
        <v>104.0355022242673</v>
      </c>
      <c r="C122" s="8">
        <v>136.47805018641193</v>
      </c>
      <c r="D122" s="8">
        <v>104.35568952524491</v>
      </c>
      <c r="E122" s="8">
        <v>126.91455223249282</v>
      </c>
      <c r="F122" s="8">
        <v>120.91178389506462</v>
      </c>
      <c r="G122" s="8">
        <v>134.01821920412547</v>
      </c>
      <c r="H122" s="8">
        <v>116.86387827136561</v>
      </c>
      <c r="I122" s="8">
        <v>94.152884992383392</v>
      </c>
      <c r="J122" s="8">
        <v>137.7230748063771</v>
      </c>
      <c r="K122" s="8">
        <v>120.7682121244784</v>
      </c>
      <c r="L122" s="9">
        <v>112.13700928938705</v>
      </c>
    </row>
    <row r="123" spans="1:12">
      <c r="A123" s="59">
        <v>43830</v>
      </c>
      <c r="B123" s="8">
        <v>104.62317391691668</v>
      </c>
      <c r="C123" s="8">
        <v>168.08122943591914</v>
      </c>
      <c r="D123" s="8">
        <v>104.90957045968349</v>
      </c>
      <c r="E123" s="8">
        <v>126.61000603452652</v>
      </c>
      <c r="F123" s="8">
        <v>120.51346824357964</v>
      </c>
      <c r="G123" s="8">
        <v>128.57918907930278</v>
      </c>
      <c r="H123" s="8">
        <v>115.52515590994715</v>
      </c>
      <c r="I123" s="8">
        <v>94.569388292914951</v>
      </c>
      <c r="J123" s="8">
        <v>138.42476080189408</v>
      </c>
      <c r="K123" s="8">
        <v>121.52810926504782</v>
      </c>
      <c r="L123" s="9">
        <v>113.66164918900425</v>
      </c>
    </row>
    <row r="124" spans="1:12">
      <c r="A124" s="59">
        <v>43861</v>
      </c>
      <c r="B124" s="8">
        <v>103.33539269245938</v>
      </c>
      <c r="C124" s="8">
        <v>121.54730077103969</v>
      </c>
      <c r="D124" s="8">
        <v>103.66616428033157</v>
      </c>
      <c r="E124" s="8">
        <v>126.38667215601789</v>
      </c>
      <c r="F124" s="8">
        <v>116.5899670252073</v>
      </c>
      <c r="G124" s="8">
        <v>127.88428285903856</v>
      </c>
      <c r="H124" s="8">
        <v>119.4754841895426</v>
      </c>
      <c r="I124" s="8">
        <v>94.546249220663185</v>
      </c>
      <c r="J124" s="8">
        <v>141.04576437338409</v>
      </c>
      <c r="K124" s="8">
        <v>120.59729301079408</v>
      </c>
      <c r="L124" s="9">
        <v>110.7285774695203</v>
      </c>
    </row>
    <row r="125" spans="1:12">
      <c r="A125" s="59">
        <v>43890</v>
      </c>
      <c r="B125" s="8">
        <v>100.20580387794477</v>
      </c>
      <c r="C125" s="8">
        <v>133.3301626367965</v>
      </c>
      <c r="D125" s="8">
        <v>107.22682743029389</v>
      </c>
      <c r="E125" s="8">
        <v>125.56778126815293</v>
      </c>
      <c r="F125" s="8">
        <v>113.86717842554795</v>
      </c>
      <c r="G125" s="8">
        <v>127.699984499162</v>
      </c>
      <c r="H125" s="8">
        <v>122.07977468497961</v>
      </c>
      <c r="I125" s="8">
        <v>95.633785616495587</v>
      </c>
      <c r="J125" s="8">
        <v>136.76685565562352</v>
      </c>
      <c r="K125" s="8">
        <v>122.95320511833454</v>
      </c>
      <c r="L125" s="9">
        <v>110.20806685063756</v>
      </c>
    </row>
    <row r="126" spans="1:12">
      <c r="A126" s="59">
        <v>43921</v>
      </c>
      <c r="B126" s="8">
        <v>93.962462172038741</v>
      </c>
      <c r="C126" s="8">
        <v>165.94653878773937</v>
      </c>
      <c r="D126" s="8">
        <v>104.83044461190656</v>
      </c>
      <c r="E126" s="8">
        <v>126.76566298015373</v>
      </c>
      <c r="F126" s="8">
        <v>110.47215452703631</v>
      </c>
      <c r="G126" s="8">
        <v>146.07843212252928</v>
      </c>
      <c r="H126" s="8">
        <v>119.27796777556283</v>
      </c>
      <c r="I126" s="8">
        <v>94.816205063600307</v>
      </c>
      <c r="J126" s="8">
        <v>138.45227789975752</v>
      </c>
      <c r="K126" s="8">
        <v>120.95298954467764</v>
      </c>
      <c r="L126" s="9">
        <v>108.97659571221956</v>
      </c>
    </row>
    <row r="127" spans="1:12">
      <c r="A127" s="59">
        <v>43951</v>
      </c>
      <c r="B127" s="8">
        <v>76.26175962355029</v>
      </c>
      <c r="C127" s="8">
        <v>114.84088476365265</v>
      </c>
      <c r="D127" s="8">
        <v>92.916352675207236</v>
      </c>
      <c r="E127" s="8">
        <v>115.26058439031543</v>
      </c>
      <c r="F127" s="8">
        <v>112.04914136561413</v>
      </c>
      <c r="G127" s="8">
        <v>152.53882504939028</v>
      </c>
      <c r="H127" s="8">
        <v>104.31061284954005</v>
      </c>
      <c r="I127" s="8">
        <v>90.782293467711355</v>
      </c>
      <c r="J127" s="8">
        <v>104.8470221340656</v>
      </c>
      <c r="K127" s="8">
        <v>111.77417119627981</v>
      </c>
      <c r="L127" s="9">
        <v>93.633344135978945</v>
      </c>
    </row>
    <row r="128" spans="1:12">
      <c r="A128" s="59">
        <v>43982</v>
      </c>
      <c r="B128" s="8">
        <v>70.157415099762815</v>
      </c>
      <c r="C128" s="8">
        <v>106.38888021047728</v>
      </c>
      <c r="D128" s="8">
        <v>94.871891484551625</v>
      </c>
      <c r="E128" s="8">
        <v>119.94382814570844</v>
      </c>
      <c r="F128" s="8">
        <v>112.54900571920116</v>
      </c>
      <c r="G128" s="8">
        <v>156.97727316627206</v>
      </c>
      <c r="H128" s="8">
        <v>106.8636953857971</v>
      </c>
      <c r="I128" s="8">
        <v>90.936553949389705</v>
      </c>
      <c r="J128" s="8">
        <v>117.97267781491313</v>
      </c>
      <c r="K128" s="8">
        <v>108.30959456754384</v>
      </c>
      <c r="L128" s="9">
        <v>90.591604515223793</v>
      </c>
    </row>
    <row r="129" spans="1:12">
      <c r="A129" s="59">
        <v>44012</v>
      </c>
      <c r="B129" s="8">
        <v>69.532614353214996</v>
      </c>
      <c r="C129" s="8">
        <v>152.88738631748154</v>
      </c>
      <c r="D129" s="8">
        <v>96.578749058025622</v>
      </c>
      <c r="E129" s="8">
        <v>122.84716856632058</v>
      </c>
      <c r="F129" s="8">
        <v>114.37788803987502</v>
      </c>
      <c r="G129" s="8">
        <v>156.96851666172702</v>
      </c>
      <c r="H129" s="8">
        <v>105.62738894273853</v>
      </c>
      <c r="I129" s="8">
        <v>89.756461264550296</v>
      </c>
      <c r="J129" s="8">
        <v>120.24971766311046</v>
      </c>
      <c r="K129" s="8">
        <v>108.55211493155537</v>
      </c>
      <c r="L129" s="9">
        <v>92.682569725667264</v>
      </c>
    </row>
    <row r="130" spans="1:12">
      <c r="A130" s="59">
        <v>44043</v>
      </c>
      <c r="B130" s="8">
        <v>68.540606853485414</v>
      </c>
      <c r="C130" s="8">
        <v>181.94690887890286</v>
      </c>
      <c r="D130" s="8">
        <v>96.623963828183875</v>
      </c>
      <c r="E130" s="8">
        <v>120.26867742353916</v>
      </c>
      <c r="F130" s="8">
        <v>115.6598599668139</v>
      </c>
      <c r="G130" s="8">
        <v>162.75013023546197</v>
      </c>
      <c r="H130" s="8">
        <v>104.13504270378024</v>
      </c>
      <c r="I130" s="8">
        <v>92.918801138956553</v>
      </c>
      <c r="J130" s="8">
        <v>118.30288298927407</v>
      </c>
      <c r="K130" s="8">
        <v>107.50581278967711</v>
      </c>
      <c r="L130" s="9">
        <v>93.597739769457107</v>
      </c>
    </row>
    <row r="131" spans="1:12">
      <c r="A131" s="59">
        <v>44074</v>
      </c>
      <c r="B131" s="8">
        <v>68.748971169242552</v>
      </c>
      <c r="C131" s="8">
        <v>169.04156072564871</v>
      </c>
      <c r="D131" s="8">
        <v>96.454408440090432</v>
      </c>
      <c r="E131" s="8">
        <v>120.61382978123432</v>
      </c>
      <c r="F131" s="8">
        <v>116.5194650146651</v>
      </c>
      <c r="G131" s="8">
        <v>163.33677961699112</v>
      </c>
      <c r="H131" s="8">
        <v>105.4810804879387</v>
      </c>
      <c r="I131" s="8">
        <v>92.348037356746644</v>
      </c>
      <c r="J131" s="8">
        <v>119.76128917603491</v>
      </c>
      <c r="K131" s="8">
        <v>109.68156691252329</v>
      </c>
      <c r="L131" s="9">
        <v>93.564813252648563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Graphs</vt:lpstr>
      <vt:lpstr>Tables</vt:lpstr>
      <vt:lpstr>Midland Index</vt:lpstr>
      <vt:lpstr>Permian Basin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Eisenbarth</dc:creator>
  <cp:lastModifiedBy>Sara Harris</cp:lastModifiedBy>
  <dcterms:created xsi:type="dcterms:W3CDTF">2017-12-20T14:07:58Z</dcterms:created>
  <dcterms:modified xsi:type="dcterms:W3CDTF">2020-10-30T18:49:16Z</dcterms:modified>
</cp:coreProperties>
</file>