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V:\Economic Indicators\Perryman Group\2020\10 - October\"/>
    </mc:Choice>
  </mc:AlternateContent>
  <xr:revisionPtr revIDLastSave="0" documentId="8_{396164B0-7ABF-4228-9034-49317285D3F2}" xr6:coauthVersionLast="45" xr6:coauthVersionMax="45" xr10:uidLastSave="{00000000-0000-0000-0000-000000000000}"/>
  <bookViews>
    <workbookView xWindow="8235" yWindow="1710" windowWidth="13455" windowHeight="11250" tabRatio="923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Midland Index" sheetId="9" r:id="rId4"/>
    <sheet name="Permian Basin Index" sheetId="22" r:id="rId5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49" i="21"/>
  <c r="A48" i="21"/>
  <c r="A47" i="21"/>
  <c r="A46" i="21"/>
  <c r="A45" i="21"/>
  <c r="A44" i="21"/>
  <c r="A43" i="21"/>
  <c r="A42" i="21"/>
  <c r="A41" i="21"/>
  <c r="Z114" i="20"/>
  <c r="Y114" i="20"/>
  <c r="X114" i="20"/>
  <c r="W114" i="20"/>
  <c r="V114" i="20"/>
  <c r="U114" i="20"/>
  <c r="T114" i="20"/>
  <c r="S114" i="20"/>
  <c r="R114" i="20"/>
  <c r="Q114" i="20"/>
  <c r="P114" i="20"/>
  <c r="Z113" i="20"/>
  <c r="Y113" i="20"/>
  <c r="X113" i="20"/>
  <c r="W113" i="20"/>
  <c r="V113" i="20"/>
  <c r="U113" i="20"/>
  <c r="T113" i="20"/>
  <c r="S113" i="20"/>
  <c r="R113" i="20"/>
  <c r="Q113" i="20"/>
  <c r="P113" i="20"/>
  <c r="Z112" i="20"/>
  <c r="Y112" i="20"/>
  <c r="X112" i="20"/>
  <c r="W112" i="20"/>
  <c r="V112" i="20"/>
  <c r="U112" i="20"/>
  <c r="T112" i="20"/>
  <c r="S112" i="20"/>
  <c r="R112" i="20"/>
  <c r="Q112" i="20"/>
  <c r="Z31" i="20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2" i="21"/>
  <c r="A9" i="21"/>
  <c r="B17" i="21"/>
  <c r="R32" i="20" l="1"/>
  <c r="V32" i="20"/>
  <c r="Z32" i="20"/>
  <c r="A5" i="21"/>
  <c r="A4" i="21"/>
  <c r="A38" i="21"/>
  <c r="A28" i="21"/>
  <c r="A27" i="21"/>
  <c r="A26" i="21"/>
  <c r="A25" i="21"/>
  <c r="A24" i="21"/>
  <c r="A23" i="21"/>
  <c r="A22" i="21"/>
  <c r="A21" i="21"/>
  <c r="A20" i="21"/>
  <c r="A19" i="21"/>
  <c r="A18" i="21"/>
  <c r="A15" i="21"/>
  <c r="C3" i="21"/>
  <c r="B40" i="21"/>
  <c r="B3" i="21"/>
  <c r="C40" i="21"/>
  <c r="C17" i="21"/>
  <c r="X115" i="20" l="1"/>
  <c r="Y115" i="20"/>
  <c r="Y32" i="20"/>
  <c r="Q32" i="20"/>
  <c r="X32" i="20"/>
  <c r="T115" i="20"/>
  <c r="S32" i="20"/>
  <c r="T32" i="20"/>
  <c r="W115" i="20"/>
  <c r="S115" i="20"/>
  <c r="U115" i="20"/>
  <c r="Q115" i="20"/>
  <c r="V115" i="20"/>
  <c r="W32" i="20"/>
  <c r="R115" i="20"/>
  <c r="Z115" i="20"/>
  <c r="U32" i="20"/>
  <c r="B24" i="21"/>
  <c r="B48" i="21"/>
  <c r="C25" i="21"/>
  <c r="B20" i="21"/>
  <c r="C47" i="21"/>
  <c r="C42" i="21"/>
  <c r="C44" i="21"/>
  <c r="C24" i="21"/>
  <c r="C28" i="21"/>
  <c r="B44" i="21"/>
  <c r="B41" i="21"/>
  <c r="B27" i="21"/>
  <c r="B26" i="21"/>
  <c r="C41" i="21"/>
  <c r="B28" i="21"/>
  <c r="B45" i="21"/>
  <c r="C45" i="21"/>
  <c r="C18" i="21"/>
  <c r="B18" i="21"/>
  <c r="C50" i="21"/>
  <c r="C48" i="21"/>
  <c r="B47" i="21"/>
  <c r="C23" i="21"/>
  <c r="B22" i="21"/>
  <c r="B42" i="21"/>
  <c r="B50" i="21"/>
  <c r="C43" i="21"/>
  <c r="B21" i="21"/>
  <c r="C22" i="21"/>
  <c r="C27" i="21"/>
  <c r="C20" i="21"/>
  <c r="B49" i="21"/>
  <c r="C26" i="21"/>
  <c r="C46" i="21"/>
  <c r="B46" i="21"/>
  <c r="B23" i="21"/>
  <c r="B19" i="21"/>
  <c r="C49" i="21"/>
  <c r="B43" i="21"/>
  <c r="C19" i="21"/>
  <c r="B51" i="21"/>
  <c r="C51" i="21"/>
  <c r="B25" i="21"/>
  <c r="C21" i="21"/>
  <c r="B12" i="21" l="1"/>
  <c r="D41" i="21"/>
  <c r="D28" i="21"/>
  <c r="B13" i="21" s="1"/>
  <c r="C4" i="21"/>
  <c r="D22" i="21"/>
  <c r="B5" i="21"/>
  <c r="D24" i="21"/>
  <c r="D50" i="21"/>
  <c r="D45" i="21"/>
  <c r="D26" i="21"/>
  <c r="D42" i="21"/>
  <c r="D25" i="21"/>
  <c r="D43" i="21"/>
  <c r="D47" i="21"/>
  <c r="D48" i="21"/>
  <c r="D46" i="21"/>
  <c r="D49" i="21"/>
  <c r="D20" i="21"/>
  <c r="D27" i="21"/>
  <c r="D23" i="21"/>
  <c r="D21" i="21"/>
  <c r="D18" i="21"/>
  <c r="D51" i="21"/>
  <c r="B36" i="21" s="1"/>
  <c r="B35" i="21"/>
  <c r="C5" i="21"/>
  <c r="D19" i="21"/>
  <c r="D44" i="21"/>
  <c r="B4" i="21"/>
  <c r="D4" i="21" l="1"/>
  <c r="D5" i="21"/>
</calcChain>
</file>

<file path=xl/sharedStrings.xml><?xml version="1.0" encoding="utf-8"?>
<sst xmlns="http://schemas.openxmlformats.org/spreadsheetml/2006/main" count="55" uniqueCount="35">
  <si>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</si>
  <si>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</si>
  <si>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</si>
  <si>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</si>
  <si>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</si>
  <si>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</si>
  <si>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</si>
  <si>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</si>
  <si>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</si>
  <si>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</si>
  <si>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</si>
  <si>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</si>
  <si>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</si>
  <si>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</si>
  <si>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Region</t>
  </si>
  <si>
    <t>SUMMARY RESULTS BY REGION (2012=100)</t>
  </si>
  <si>
    <t>DIFF</t>
  </si>
  <si>
    <t>Midland Economic Index, by Industry</t>
  </si>
  <si>
    <t>Financial Services</t>
  </si>
  <si>
    <t>Professional &amp; Business Services</t>
  </si>
  <si>
    <t>Health Care</t>
  </si>
  <si>
    <t>Other Activity</t>
  </si>
  <si>
    <t>Midland Composite</t>
  </si>
  <si>
    <t>Midland</t>
  </si>
  <si>
    <t>Permian Basin</t>
  </si>
  <si>
    <t>Change from Previous Month</t>
  </si>
  <si>
    <t>MIDLAND &amp; PERMIAN BASIN INDICES</t>
  </si>
  <si>
    <t>Table 1 - Midland Economic Index, Results by Industry</t>
  </si>
  <si>
    <t>Table 2 - Permian Basin Economic Index, Results by Industry</t>
  </si>
  <si>
    <t>UPDATE HISTORICAL CHARTS MANUALLY</t>
  </si>
  <si>
    <t>Permian Basin Composite</t>
  </si>
  <si>
    <t>Permian Basin Economic Index, by Industry</t>
  </si>
  <si>
    <t>Units: 100 = 2012</t>
  </si>
  <si>
    <t>Hospitality &amp; Tourism</t>
  </si>
  <si>
    <t>Midland &amp; Permian Basin Economic Index: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</si>
</sst>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\(#,##0.0\)"/>
    <numFmt numFmtId="166" formatCode="\+0.0;\-0.0"/>
    <numFmt numFmtId="167" formatCode="yyyy\-mm"/>
    <numFmt numFmtId="168" formatCode="mmmm"/>
  </numFmts>
  <fonts count="23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88">
    <xf numFmtId="0" fontId="0" fillId="2" borderId="0" xfId="0" applyNumberFormat="1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7" fillId="7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19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6" fontId="18" fillId="7" borderId="0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0" fillId="0" borderId="0" xfId="0" applyNumberFormat="1" applyFill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8" fillId="2" borderId="3" xfId="0" applyNumberFormat="1" applyFont="1" applyBorder="1" applyAlignment="1">
      <alignment vertical="center"/>
    </xf>
    <xf numFmtId="0" fontId="8" fillId="2" borderId="6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0" fontId="8" fillId="2" borderId="12" xfId="0" applyNumberFormat="1" applyFont="1" applyBorder="1" applyAlignment="1">
      <alignment vertical="center"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9" borderId="9" xfId="0" applyNumberFormat="1" applyFont="1" applyFill="1" applyBorder="1"/>
    <xf numFmtId="0" fontId="11" fillId="9" borderId="0" xfId="0" applyNumberFormat="1" applyFont="1" applyFill="1" applyBorder="1"/>
    <xf numFmtId="0" fontId="8" fillId="9" borderId="0" xfId="0" applyNumberFormat="1" applyFont="1" applyFill="1" applyBorder="1"/>
    <xf numFmtId="0" fontId="8" fillId="9" borderId="5" xfId="0" applyNumberFormat="1" applyFont="1" applyFill="1" applyBorder="1"/>
    <xf numFmtId="0" fontId="8" fillId="9" borderId="3" xfId="0" applyNumberFormat="1" applyFont="1" applyFill="1" applyBorder="1"/>
    <xf numFmtId="0" fontId="8" fillId="9" borderId="6" xfId="0" applyNumberFormat="1" applyFont="1" applyFill="1" applyBorder="1"/>
    <xf numFmtId="0" fontId="8" fillId="9" borderId="1" xfId="0" applyNumberFormat="1" applyFont="1" applyFill="1" applyBorder="1"/>
    <xf numFmtId="0" fontId="8" fillId="9" borderId="10" xfId="0" applyNumberFormat="1" applyFont="1" applyFill="1" applyBorder="1"/>
    <xf numFmtId="0" fontId="8" fillId="9" borderId="7" xfId="0" applyNumberFormat="1" applyFont="1" applyFill="1" applyBorder="1"/>
    <xf numFmtId="0" fontId="8" fillId="9" borderId="8" xfId="0" applyNumberFormat="1" applyFont="1" applyFill="1" applyBorder="1"/>
    <xf numFmtId="0" fontId="0" fillId="2" borderId="0" xfId="0" applyNumberFormat="1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vertical="center"/>
    </xf>
    <xf numFmtId="168" fontId="8" fillId="2" borderId="12" xfId="0" applyNumberFormat="1" applyFont="1" applyBorder="1" applyAlignment="1">
      <alignment vertical="center"/>
    </xf>
    <xf numFmtId="168" fontId="8" fillId="2" borderId="13" xfId="0" applyNumberFormat="1" applyFont="1" applyBorder="1" applyAlignment="1">
      <alignment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8" xfId="0" applyNumberFormat="1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21" fillId="8" borderId="7" xfId="1" applyNumberFormat="1" applyFont="1" applyFill="1" applyBorder="1" applyAlignment="1">
      <alignment horizontal="center"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2" fillId="8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'Midland Index'!$L$3</c:f>
              <c:strCache>
                <c:ptCount val="1"/>
                <c:pt idx="0">
                  <c:v>Midland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'Midland Index'!$A$4:$A$133</c:f>
              <c:numCache>
                <c:formatCode>yyyy\-mm</c:formatCode>
                <c:ptCount val="130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44105</c:v>
                </c:pt>
              </c:numCache>
            </c:numRef>
          </c:cat>
          <c:val>
            <c:numRef>
              <c:f>'Midland Index'!$L$4:$L$133</c:f>
              <c:numCache>
                <c:formatCode>#,##0.0_);\(#,##0.0\)</c:formatCode>
                <c:ptCount val="130"/>
                <c:pt idx="0">
                  <c:v>72.450725409349687</c:v>
                </c:pt>
                <c:pt idx="1">
                  <c:v>73.563383296992384</c:v>
                </c:pt>
                <c:pt idx="2">
                  <c:v>76.105713411646107</c:v>
                </c:pt>
                <c:pt idx="3">
                  <c:v>79.129644350585963</c:v>
                </c:pt>
                <c:pt idx="4">
                  <c:v>76.889380616672341</c:v>
                </c:pt>
                <c:pt idx="5">
                  <c:v>79.291299595952964</c:v>
                </c:pt>
                <c:pt idx="6">
                  <c:v>79.862763731264835</c:v>
                </c:pt>
                <c:pt idx="7">
                  <c:v>80.658098023953457</c:v>
                </c:pt>
                <c:pt idx="8">
                  <c:v>80.91205205636571</c:v>
                </c:pt>
                <c:pt idx="9">
                  <c:v>82.486305455409394</c:v>
                </c:pt>
                <c:pt idx="10">
                  <c:v>83.470897083334066</c:v>
                </c:pt>
                <c:pt idx="11">
                  <c:v>84.831411816194219</c:v>
                </c:pt>
                <c:pt idx="12">
                  <c:v>85.828732180517235</c:v>
                </c:pt>
                <c:pt idx="13">
                  <c:v>86.371441902836281</c:v>
                </c:pt>
                <c:pt idx="14">
                  <c:v>90.737249791586649</c:v>
                </c:pt>
                <c:pt idx="15">
                  <c:v>92.792559212976883</c:v>
                </c:pt>
                <c:pt idx="16">
                  <c:v>93.063698043644251</c:v>
                </c:pt>
                <c:pt idx="17">
                  <c:v>92.840159371304537</c:v>
                </c:pt>
                <c:pt idx="18">
                  <c:v>94.386298559545807</c:v>
                </c:pt>
                <c:pt idx="19">
                  <c:v>92.845198852280589</c:v>
                </c:pt>
                <c:pt idx="20">
                  <c:v>93.125970448445017</c:v>
                </c:pt>
                <c:pt idx="21">
                  <c:v>92.951693723902011</c:v>
                </c:pt>
                <c:pt idx="22">
                  <c:v>95.987840713989812</c:v>
                </c:pt>
                <c:pt idx="23">
                  <c:v>96.182828414818047</c:v>
                </c:pt>
                <c:pt idx="24">
                  <c:v>96.849032052974522</c:v>
                </c:pt>
                <c:pt idx="25">
                  <c:v>97.905001622230941</c:v>
                </c:pt>
                <c:pt idx="26">
                  <c:v>99.617801799956496</c:v>
                </c:pt>
                <c:pt idx="27">
                  <c:v>100.51216346957271</c:v>
                </c:pt>
                <c:pt idx="28">
                  <c:v>100.92554079236224</c:v>
                </c:pt>
                <c:pt idx="29">
                  <c:v>99.206044844110991</c:v>
                </c:pt>
                <c:pt idx="30">
                  <c:v>100.68343992580583</c:v>
                </c:pt>
                <c:pt idx="31">
                  <c:v>102.78697615275524</c:v>
                </c:pt>
                <c:pt idx="32">
                  <c:v>101.82866156324486</c:v>
                </c:pt>
                <c:pt idx="33">
                  <c:v>100.81943911117111</c:v>
                </c:pt>
                <c:pt idx="34">
                  <c:v>99.718967257742079</c:v>
                </c:pt>
                <c:pt idx="35">
                  <c:v>99.18440101633125</c:v>
                </c:pt>
                <c:pt idx="36">
                  <c:v>100.51377781459507</c:v>
                </c:pt>
                <c:pt idx="37">
                  <c:v>100.81896756426185</c:v>
                </c:pt>
                <c:pt idx="38">
                  <c:v>100.72466130279155</c:v>
                </c:pt>
                <c:pt idx="39">
                  <c:v>101.4653698042858</c:v>
                </c:pt>
                <c:pt idx="40">
                  <c:v>102.56835020629175</c:v>
                </c:pt>
                <c:pt idx="41">
                  <c:v>103.27497739737694</c:v>
                </c:pt>
                <c:pt idx="42">
                  <c:v>105.53902842926102</c:v>
                </c:pt>
                <c:pt idx="43">
                  <c:v>106.7121669604615</c:v>
                </c:pt>
                <c:pt idx="44">
                  <c:v>106.91599619385825</c:v>
                </c:pt>
                <c:pt idx="45">
                  <c:v>105.57754234391984</c:v>
                </c:pt>
                <c:pt idx="46">
                  <c:v>104.85820769088058</c:v>
                </c:pt>
                <c:pt idx="47">
                  <c:v>106.24160959476352</c:v>
                </c:pt>
                <c:pt idx="48">
                  <c:v>106.69589291205708</c:v>
                </c:pt>
                <c:pt idx="49">
                  <c:v>108.65687119867458</c:v>
                </c:pt>
                <c:pt idx="50">
                  <c:v>109.62992887153393</c:v>
                </c:pt>
                <c:pt idx="51">
                  <c:v>113.29877835894105</c:v>
                </c:pt>
                <c:pt idx="52">
                  <c:v>114.40044512256127</c:v>
                </c:pt>
                <c:pt idx="53">
                  <c:v>117.16225782745143</c:v>
                </c:pt>
                <c:pt idx="54">
                  <c:v>116.97909819655059</c:v>
                </c:pt>
                <c:pt idx="55">
                  <c:v>115.70108435622745</c:v>
                </c:pt>
                <c:pt idx="56">
                  <c:v>115.46982498496124</c:v>
                </c:pt>
                <c:pt idx="57">
                  <c:v>115.23853103595644</c:v>
                </c:pt>
                <c:pt idx="58">
                  <c:v>113.36323079283505</c:v>
                </c:pt>
                <c:pt idx="59">
                  <c:v>109.12500454983366</c:v>
                </c:pt>
                <c:pt idx="60">
                  <c:v>102.1697115062923</c:v>
                </c:pt>
                <c:pt idx="61">
                  <c:v>97.434892637922431</c:v>
                </c:pt>
                <c:pt idx="62">
                  <c:v>94.140039159057054</c:v>
                </c:pt>
                <c:pt idx="63">
                  <c:v>92.382740413240526</c:v>
                </c:pt>
                <c:pt idx="64">
                  <c:v>92.553629699593117</c:v>
                </c:pt>
                <c:pt idx="65">
                  <c:v>92.444819855347831</c:v>
                </c:pt>
                <c:pt idx="66">
                  <c:v>90.204624373546594</c:v>
                </c:pt>
                <c:pt idx="67">
                  <c:v>87.848515192429673</c:v>
                </c:pt>
                <c:pt idx="68">
                  <c:v>87.945252802151813</c:v>
                </c:pt>
                <c:pt idx="69">
                  <c:v>86.775242587030391</c:v>
                </c:pt>
                <c:pt idx="70">
                  <c:v>85.168566320310674</c:v>
                </c:pt>
                <c:pt idx="71">
                  <c:v>83.919947404550641</c:v>
                </c:pt>
                <c:pt idx="72">
                  <c:v>81.102039150140968</c:v>
                </c:pt>
                <c:pt idx="73">
                  <c:v>79.046369961030649</c:v>
                </c:pt>
                <c:pt idx="74">
                  <c:v>80.440893911361812</c:v>
                </c:pt>
                <c:pt idx="75">
                  <c:v>79.032938380554882</c:v>
                </c:pt>
                <c:pt idx="76">
                  <c:v>80.141476806706677</c:v>
                </c:pt>
                <c:pt idx="77">
                  <c:v>81.043146329038308</c:v>
                </c:pt>
                <c:pt idx="78">
                  <c:v>80.568694962386047</c:v>
                </c:pt>
                <c:pt idx="79">
                  <c:v>82.010562588560532</c:v>
                </c:pt>
                <c:pt idx="80">
                  <c:v>82.332030307624507</c:v>
                </c:pt>
                <c:pt idx="81">
                  <c:v>83.560840597879761</c:v>
                </c:pt>
                <c:pt idx="82">
                  <c:v>83.624410672675381</c:v>
                </c:pt>
                <c:pt idx="83">
                  <c:v>86.313799293623248</c:v>
                </c:pt>
                <c:pt idx="84">
                  <c:v>87.558662427215694</c:v>
                </c:pt>
                <c:pt idx="85">
                  <c:v>89.29758567517645</c:v>
                </c:pt>
                <c:pt idx="86">
                  <c:v>90.653396046697878</c:v>
                </c:pt>
                <c:pt idx="87">
                  <c:v>92.892155256310872</c:v>
                </c:pt>
                <c:pt idx="88">
                  <c:v>94.797723952944054</c:v>
                </c:pt>
                <c:pt idx="89">
                  <c:v>96.472120078588219</c:v>
                </c:pt>
                <c:pt idx="90">
                  <c:v>97.429309668919629</c:v>
                </c:pt>
                <c:pt idx="91">
                  <c:v>98.53649153512778</c:v>
                </c:pt>
                <c:pt idx="92">
                  <c:v>100.07523225617572</c:v>
                </c:pt>
                <c:pt idx="93">
                  <c:v>101.5673491271652</c:v>
                </c:pt>
                <c:pt idx="94">
                  <c:v>103.34891909809379</c:v>
                </c:pt>
                <c:pt idx="95">
                  <c:v>105.14770907206862</c:v>
                </c:pt>
                <c:pt idx="96">
                  <c:v>107.41741938278579</c:v>
                </c:pt>
                <c:pt idx="97">
                  <c:v>110.07261295690415</c:v>
                </c:pt>
                <c:pt idx="98">
                  <c:v>112.17903541429051</c:v>
                </c:pt>
                <c:pt idx="99">
                  <c:v>115.44402160047079</c:v>
                </c:pt>
                <c:pt idx="100">
                  <c:v>118.99033353050879</c:v>
                </c:pt>
                <c:pt idx="101">
                  <c:v>120.14622215211952</c:v>
                </c:pt>
                <c:pt idx="102">
                  <c:v>122.07200257673391</c:v>
                </c:pt>
                <c:pt idx="103">
                  <c:v>122.32354578213862</c:v>
                </c:pt>
                <c:pt idx="104">
                  <c:v>124.17799181591937</c:v>
                </c:pt>
                <c:pt idx="105">
                  <c:v>124.76511106094095</c:v>
                </c:pt>
                <c:pt idx="106">
                  <c:v>122.74663378752034</c:v>
                </c:pt>
                <c:pt idx="107">
                  <c:v>121.1476933647879</c:v>
                </c:pt>
                <c:pt idx="108">
                  <c:v>120.31910625046984</c:v>
                </c:pt>
                <c:pt idx="109">
                  <c:v>121.6605475208046</c:v>
                </c:pt>
                <c:pt idx="110">
                  <c:v>122.77974696353067</c:v>
                </c:pt>
                <c:pt idx="111">
                  <c:v>124.57776359129711</c:v>
                </c:pt>
                <c:pt idx="112">
                  <c:v>123.82119052477798</c:v>
                </c:pt>
                <c:pt idx="113">
                  <c:v>122.55267538906843</c:v>
                </c:pt>
                <c:pt idx="114">
                  <c:v>123.87683842224997</c:v>
                </c:pt>
                <c:pt idx="115">
                  <c:v>122.95067020744447</c:v>
                </c:pt>
                <c:pt idx="116">
                  <c:v>121.44066865635075</c:v>
                </c:pt>
                <c:pt idx="117">
                  <c:v>121.44987210310589</c:v>
                </c:pt>
                <c:pt idx="118">
                  <c:v>120.90064152823153</c:v>
                </c:pt>
                <c:pt idx="119">
                  <c:v>121.8738979486819</c:v>
                </c:pt>
                <c:pt idx="120">
                  <c:v>119.87428268707171</c:v>
                </c:pt>
                <c:pt idx="121">
                  <c:v>118.06135772424386</c:v>
                </c:pt>
                <c:pt idx="122">
                  <c:v>115.52310475644619</c:v>
                </c:pt>
                <c:pt idx="123">
                  <c:v>98.964610490571104</c:v>
                </c:pt>
                <c:pt idx="124">
                  <c:v>94.004050442865463</c:v>
                </c:pt>
                <c:pt idx="125">
                  <c:v>94.131242035951914</c:v>
                </c:pt>
                <c:pt idx="126">
                  <c:v>94.243069698652292</c:v>
                </c:pt>
                <c:pt idx="127">
                  <c:v>94.684268223417064</c:v>
                </c:pt>
                <c:pt idx="128">
                  <c:v>93.691170986825895</c:v>
                </c:pt>
                <c:pt idx="129">
                  <c:v>95.440640640103254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93152"/>
        <c:axId val="50795648"/>
      </c:lineChart>
      <c:dateAx>
        <c:axId val="50593152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50795648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50795648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50593152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74.212192690821695</c:v>
                </c:pt>
                <c:pt idx="1">
                  <c:v>154.58554153286164</c:v>
                </c:pt>
                <c:pt idx="2">
                  <c:v>113.01136775034392</c:v>
                </c:pt>
                <c:pt idx="3">
                  <c:v>123.53603241470238</c:v>
                </c:pt>
                <c:pt idx="4">
                  <c:v>205.2028216086714</c:v>
                </c:pt>
                <c:pt idx="5">
                  <c:v>158.35981709451028</c:v>
                </c:pt>
                <c:pt idx="6">
                  <c:v>119.59593759359599</c:v>
                </c:pt>
                <c:pt idx="7">
                  <c:v>90.522163396657319</c:v>
                </c:pt>
                <c:pt idx="8">
                  <c:v>131.10063618683455</c:v>
                </c:pt>
                <c:pt idx="9">
                  <c:v>116.79748822605966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75.537174595251059</c:v>
                </c:pt>
                <c:pt idx="1">
                  <c:v>159.69458760007007</c:v>
                </c:pt>
                <c:pt idx="2">
                  <c:v>113.27202954166968</c:v>
                </c:pt>
                <c:pt idx="3">
                  <c:v>128.91275685757469</c:v>
                </c:pt>
                <c:pt idx="4">
                  <c:v>209.3222391945979</c:v>
                </c:pt>
                <c:pt idx="5">
                  <c:v>159.92626751633134</c:v>
                </c:pt>
                <c:pt idx="6">
                  <c:v>123.9197320772184</c:v>
                </c:pt>
                <c:pt idx="7">
                  <c:v>93.650299318315518</c:v>
                </c:pt>
                <c:pt idx="8">
                  <c:v>134.63427497774995</c:v>
                </c:pt>
                <c:pt idx="9">
                  <c:v>118.41758241758242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51989120"/>
        <c:axId val="51999104"/>
      </c:barChart>
      <c:catAx>
        <c:axId val="5198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51999104"/>
        <c:crossesAt val="0"/>
        <c:auto val="1"/>
        <c:lblAlgn val="ctr"/>
        <c:lblOffset val="100"/>
        <c:noMultiLvlLbl val="0"/>
      </c:catAx>
      <c:valAx>
        <c:axId val="519991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5198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9920213712446769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7E-4229-89EF-3E527FA69D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D7E-4229-89EF-3E527FA69DB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D7E-4229-89EF-3E527FA69DB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D7E-4229-89EF-3E527FA69DB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7E-4229-89EF-3E527FA69DB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7E-4229-89EF-3E527FA69DB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D7E-4229-89EF-3E527FA69DBB}"/>
              </c:ext>
            </c:extLst>
          </c:dPt>
          <c:dLbls>
            <c:dLbl>
              <c:idx val="0"/>
              <c:layout>
                <c:manualLayout>
                  <c:x val="-0.16875995804181676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E-4229-89EF-3E527FA69DBB}"/>
                </c:ext>
              </c:extLst>
            </c:dLbl>
            <c:dLbl>
              <c:idx val="6"/>
              <c:layout>
                <c:manualLayout>
                  <c:x val="-0.54981864098416677"/>
                  <c:y val="-2.0029547588602707E-7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7E-4229-89EF-3E527FA69DBB}"/>
                </c:ext>
              </c:extLst>
            </c:dLbl>
            <c:dLbl>
              <c:idx val="7"/>
              <c:layout>
                <c:manualLayout>
                  <c:x val="-0.39785966053961297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7E-4229-89EF-3E527FA69D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1.3249819044293645</c:v>
                </c:pt>
                <c:pt idx="1">
                  <c:v>5.1090460672084248</c:v>
                </c:pt>
                <c:pt idx="2">
                  <c:v>0.2606617913257594</c:v>
                </c:pt>
                <c:pt idx="3">
                  <c:v>5.376724442872316</c:v>
                </c:pt>
                <c:pt idx="4">
                  <c:v>4.1194175859264988</c:v>
                </c:pt>
                <c:pt idx="5">
                  <c:v>1.5664504218210595</c:v>
                </c:pt>
                <c:pt idx="6">
                  <c:v>4.3237944836224074</c:v>
                </c:pt>
                <c:pt idx="7">
                  <c:v>3.128135921658199</c:v>
                </c:pt>
                <c:pt idx="8">
                  <c:v>3.5336387909154041</c:v>
                </c:pt>
                <c:pt idx="9">
                  <c:v>1.6200941915227673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66054784"/>
        <c:axId val="98804096"/>
      </c:barChart>
      <c:catAx>
        <c:axId val="660547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98804096"/>
        <c:crosses val="autoZero"/>
        <c:auto val="1"/>
        <c:lblAlgn val="ctr"/>
        <c:lblOffset val="100"/>
        <c:noMultiLvlLbl val="0"/>
      </c:catAx>
      <c:valAx>
        <c:axId val="988040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66054784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Graphs!$Q$113:$Z$113</c:f>
              <c:numCache>
                <c:formatCode>General</c:formatCode>
                <c:ptCount val="10"/>
                <c:pt idx="0">
                  <c:v>67.235026358930284</c:v>
                </c:pt>
                <c:pt idx="1">
                  <c:v>160.11149612833893</c:v>
                </c:pt>
                <c:pt idx="2">
                  <c:v>97.01959306706857</c:v>
                </c:pt>
                <c:pt idx="3">
                  <c:v>121.26352833689577</c:v>
                </c:pt>
                <c:pt idx="4">
                  <c:v>118.58507046305009</c:v>
                </c:pt>
                <c:pt idx="5">
                  <c:v>164.58003978375245</c:v>
                </c:pt>
                <c:pt idx="6">
                  <c:v>105.19577900107903</c:v>
                </c:pt>
                <c:pt idx="7">
                  <c:v>91.422474466676519</c:v>
                </c:pt>
                <c:pt idx="8">
                  <c:v>123.641199974776</c:v>
                </c:pt>
                <c:pt idx="9">
                  <c:v>109.08628345873936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Graphs!$Q$114:$Z$114</c:f>
              <c:numCache>
                <c:formatCode>General</c:formatCode>
                <c:ptCount val="10"/>
                <c:pt idx="0">
                  <c:v>67.909793700056937</c:v>
                </c:pt>
                <c:pt idx="1">
                  <c:v>162.96133019304116</c:v>
                </c:pt>
                <c:pt idx="2">
                  <c:v>98.149962321024873</c:v>
                </c:pt>
                <c:pt idx="3">
                  <c:v>125.3667205450249</c:v>
                </c:pt>
                <c:pt idx="4">
                  <c:v>120.41254712005879</c:v>
                </c:pt>
                <c:pt idx="5">
                  <c:v>166.65216887009726</c:v>
                </c:pt>
                <c:pt idx="6">
                  <c:v>107.85859287843596</c:v>
                </c:pt>
                <c:pt idx="7">
                  <c:v>94.014050558872867</c:v>
                </c:pt>
                <c:pt idx="8">
                  <c:v>126.76439058227325</c:v>
                </c:pt>
                <c:pt idx="9">
                  <c:v>110.11317380041939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27830272"/>
        <c:axId val="129433984"/>
      </c:barChart>
      <c:catAx>
        <c:axId val="12783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29433984"/>
        <c:crossesAt val="0"/>
        <c:auto val="1"/>
        <c:lblAlgn val="ctr"/>
        <c:lblOffset val="100"/>
        <c:noMultiLvlLbl val="0"/>
      </c:catAx>
      <c:valAx>
        <c:axId val="129433984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7830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8010491542436983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F7-4EC3-B2CE-E6D16BFAFAF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F7-4EC3-B2CE-E6D16BFAFAF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F7-4EC3-B2CE-E6D16BFAFAF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1F7-4EC3-B2CE-E6D16BFAFAF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1F7-4EC3-B2CE-E6D16BFAFAF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1F7-4EC3-B2CE-E6D16BFAFAF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1F7-4EC3-B2CE-E6D16BFAFAF0}"/>
              </c:ext>
            </c:extLst>
          </c:dPt>
          <c:dLbls>
            <c:numFmt formatCode="\+0.0;\-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Graphs!$Q$112:$Z$112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Graphs!$Q$115:$Z$115</c:f>
              <c:numCache>
                <c:formatCode>\+0.0;\-0.0</c:formatCode>
                <c:ptCount val="10"/>
                <c:pt idx="0">
                  <c:v>0.67476734112665326</c:v>
                </c:pt>
                <c:pt idx="1">
                  <c:v>2.849834064702236</c:v>
                </c:pt>
                <c:pt idx="2">
                  <c:v>1.1303692539563031</c:v>
                </c:pt>
                <c:pt idx="3">
                  <c:v>4.1031922081291299</c:v>
                </c:pt>
                <c:pt idx="4">
                  <c:v>1.8274766570087024</c:v>
                </c:pt>
                <c:pt idx="5">
                  <c:v>2.0721290863448019</c:v>
                </c:pt>
                <c:pt idx="6">
                  <c:v>2.6628138773569248</c:v>
                </c:pt>
                <c:pt idx="7">
                  <c:v>2.5915760921963482</c:v>
                </c:pt>
                <c:pt idx="8">
                  <c:v>3.12319060749725</c:v>
                </c:pt>
                <c:pt idx="9">
                  <c:v>1.0268903416800299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31016192"/>
        <c:axId val="131018112"/>
      </c:barChart>
      <c:catAx>
        <c:axId val="1310161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31018112"/>
        <c:crosses val="autoZero"/>
        <c:auto val="1"/>
        <c:lblAlgn val="ctr"/>
        <c:lblOffset val="100"/>
        <c:noMultiLvlLbl val="0"/>
      </c:catAx>
      <c:valAx>
        <c:axId val="1310181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1016192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'Permian Basin Index'!$L$3</c:f>
              <c:strCache>
                <c:ptCount val="1"/>
                <c:pt idx="0">
                  <c:v>Permian Basin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'Permian Basin Index'!$A$4:$A$133</c:f>
              <c:numCache>
                <c:formatCode>yyyy\-mm</c:formatCode>
                <c:ptCount val="130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44105</c:v>
                </c:pt>
              </c:numCache>
            </c:numRef>
          </c:cat>
          <c:val>
            <c:numRef>
              <c:f>'Permian Basin Index'!$L$4:$L$133</c:f>
              <c:numCache>
                <c:formatCode>#,##0.0_);\(#,##0.0\)</c:formatCode>
                <c:ptCount val="130"/>
                <c:pt idx="0">
                  <c:v>75.416574406625571</c:v>
                </c:pt>
                <c:pt idx="1">
                  <c:v>76.64634579265703</c:v>
                </c:pt>
                <c:pt idx="2">
                  <c:v>80.621316110676673</c:v>
                </c:pt>
                <c:pt idx="3">
                  <c:v>81.904282159552551</c:v>
                </c:pt>
                <c:pt idx="4">
                  <c:v>79.944831663444603</c:v>
                </c:pt>
                <c:pt idx="5">
                  <c:v>83.758394121940469</c:v>
                </c:pt>
                <c:pt idx="6">
                  <c:v>82.250979888494228</c:v>
                </c:pt>
                <c:pt idx="7">
                  <c:v>83.082094995058029</c:v>
                </c:pt>
                <c:pt idx="8">
                  <c:v>82.983304297639748</c:v>
                </c:pt>
                <c:pt idx="9">
                  <c:v>83.90017318888934</c:v>
                </c:pt>
                <c:pt idx="10">
                  <c:v>84.918942187807673</c:v>
                </c:pt>
                <c:pt idx="11">
                  <c:v>86.085474051066981</c:v>
                </c:pt>
                <c:pt idx="12">
                  <c:v>86.328812117950307</c:v>
                </c:pt>
                <c:pt idx="13">
                  <c:v>87.0567261414851</c:v>
                </c:pt>
                <c:pt idx="14">
                  <c:v>92.893964631031267</c:v>
                </c:pt>
                <c:pt idx="15">
                  <c:v>94.140066609200545</c:v>
                </c:pt>
                <c:pt idx="16">
                  <c:v>93.902354257818629</c:v>
                </c:pt>
                <c:pt idx="17">
                  <c:v>94.828413722237215</c:v>
                </c:pt>
                <c:pt idx="18">
                  <c:v>95.114759230016062</c:v>
                </c:pt>
                <c:pt idx="19">
                  <c:v>94.481972872670923</c:v>
                </c:pt>
                <c:pt idx="20">
                  <c:v>94.19813082835968</c:v>
                </c:pt>
                <c:pt idx="21">
                  <c:v>93.98384620703132</c:v>
                </c:pt>
                <c:pt idx="22">
                  <c:v>96.174437984718026</c:v>
                </c:pt>
                <c:pt idx="23">
                  <c:v>97.196516191056091</c:v>
                </c:pt>
                <c:pt idx="24">
                  <c:v>96.662168528881466</c:v>
                </c:pt>
                <c:pt idx="25">
                  <c:v>98.092295383091383</c:v>
                </c:pt>
                <c:pt idx="26">
                  <c:v>99.259414355105037</c:v>
                </c:pt>
                <c:pt idx="27">
                  <c:v>100.00863544750824</c:v>
                </c:pt>
                <c:pt idx="28">
                  <c:v>100.9027036668957</c:v>
                </c:pt>
                <c:pt idx="29">
                  <c:v>99.493973464970921</c:v>
                </c:pt>
                <c:pt idx="30">
                  <c:v>100.73335977433831</c:v>
                </c:pt>
                <c:pt idx="31">
                  <c:v>102.96238475268218</c:v>
                </c:pt>
                <c:pt idx="32">
                  <c:v>101.91670622171691</c:v>
                </c:pt>
                <c:pt idx="33">
                  <c:v>101.13864512058746</c:v>
                </c:pt>
                <c:pt idx="34">
                  <c:v>99.760976257051766</c:v>
                </c:pt>
                <c:pt idx="35">
                  <c:v>99.100649405071849</c:v>
                </c:pt>
                <c:pt idx="36">
                  <c:v>99.617542778318821</c:v>
                </c:pt>
                <c:pt idx="37">
                  <c:v>99.649612981434501</c:v>
                </c:pt>
                <c:pt idx="38">
                  <c:v>100.14718750859269</c:v>
                </c:pt>
                <c:pt idx="39">
                  <c:v>100.80325246628944</c:v>
                </c:pt>
                <c:pt idx="40">
                  <c:v>102.05323633013235</c:v>
                </c:pt>
                <c:pt idx="41">
                  <c:v>102.59383745501971</c:v>
                </c:pt>
                <c:pt idx="42">
                  <c:v>104.64268295272696</c:v>
                </c:pt>
                <c:pt idx="43">
                  <c:v>105.7753184912798</c:v>
                </c:pt>
                <c:pt idx="44">
                  <c:v>104.88430364695311</c:v>
                </c:pt>
                <c:pt idx="45">
                  <c:v>103.95976475315602</c:v>
                </c:pt>
                <c:pt idx="46">
                  <c:v>102.78653107294888</c:v>
                </c:pt>
                <c:pt idx="47">
                  <c:v>104.36792307988317</c:v>
                </c:pt>
                <c:pt idx="48">
                  <c:v>103.95813615152382</c:v>
                </c:pt>
                <c:pt idx="49">
                  <c:v>105.62535343713741</c:v>
                </c:pt>
                <c:pt idx="50">
                  <c:v>107.23502312304724</c:v>
                </c:pt>
                <c:pt idx="51">
                  <c:v>111.13628944957254</c:v>
                </c:pt>
                <c:pt idx="52">
                  <c:v>111.02482689195023</c:v>
                </c:pt>
                <c:pt idx="53">
                  <c:v>114.7226661757838</c:v>
                </c:pt>
                <c:pt idx="54">
                  <c:v>114.11090125529662</c:v>
                </c:pt>
                <c:pt idx="55">
                  <c:v>112.83993744863885</c:v>
                </c:pt>
                <c:pt idx="56">
                  <c:v>112.72054687433796</c:v>
                </c:pt>
                <c:pt idx="57">
                  <c:v>112.65129455104595</c:v>
                </c:pt>
                <c:pt idx="58">
                  <c:v>111.0135645848016</c:v>
                </c:pt>
                <c:pt idx="59">
                  <c:v>107.1581235470867</c:v>
                </c:pt>
                <c:pt idx="60">
                  <c:v>99.918227621994788</c:v>
                </c:pt>
                <c:pt idx="61">
                  <c:v>95.754791758610097</c:v>
                </c:pt>
                <c:pt idx="62">
                  <c:v>94.008963359992791</c:v>
                </c:pt>
                <c:pt idx="63">
                  <c:v>92.053266801134896</c:v>
                </c:pt>
                <c:pt idx="64">
                  <c:v>92.354027401155776</c:v>
                </c:pt>
                <c:pt idx="65">
                  <c:v>92.679240076797825</c:v>
                </c:pt>
                <c:pt idx="66">
                  <c:v>90.551799490880057</c:v>
                </c:pt>
                <c:pt idx="67">
                  <c:v>88.067963357106024</c:v>
                </c:pt>
                <c:pt idx="68">
                  <c:v>87.954382223304989</c:v>
                </c:pt>
                <c:pt idx="69">
                  <c:v>86.492667819081049</c:v>
                </c:pt>
                <c:pt idx="70">
                  <c:v>84.221635506000709</c:v>
                </c:pt>
                <c:pt idx="71">
                  <c:v>83.244993176280246</c:v>
                </c:pt>
                <c:pt idx="72">
                  <c:v>80.376293107765576</c:v>
                </c:pt>
                <c:pt idx="73">
                  <c:v>79.35476142965328</c:v>
                </c:pt>
                <c:pt idx="74">
                  <c:v>80.826767278697261</c:v>
                </c:pt>
                <c:pt idx="75">
                  <c:v>79.732363307392689</c:v>
                </c:pt>
                <c:pt idx="76">
                  <c:v>80.729744198452664</c:v>
                </c:pt>
                <c:pt idx="77">
                  <c:v>82.349750336294164</c:v>
                </c:pt>
                <c:pt idx="78">
                  <c:v>81.187191967458872</c:v>
                </c:pt>
                <c:pt idx="79">
                  <c:v>83.084575095248724</c:v>
                </c:pt>
                <c:pt idx="80">
                  <c:v>82.38605175505316</c:v>
                </c:pt>
                <c:pt idx="81">
                  <c:v>83.501336469819037</c:v>
                </c:pt>
                <c:pt idx="82">
                  <c:v>83.141670517665148</c:v>
                </c:pt>
                <c:pt idx="83">
                  <c:v>85.569648833761875</c:v>
                </c:pt>
                <c:pt idx="84">
                  <c:v>86.019465329419276</c:v>
                </c:pt>
                <c:pt idx="85">
                  <c:v>87.535262251016249</c:v>
                </c:pt>
                <c:pt idx="86">
                  <c:v>89.849251435121744</c:v>
                </c:pt>
                <c:pt idx="87">
                  <c:v>90.891744913231733</c:v>
                </c:pt>
                <c:pt idx="88">
                  <c:v>92.971822388401463</c:v>
                </c:pt>
                <c:pt idx="89">
                  <c:v>95.303429816117685</c:v>
                </c:pt>
                <c:pt idx="90">
                  <c:v>95.414583307444545</c:v>
                </c:pt>
                <c:pt idx="91">
                  <c:v>95.89368842718099</c:v>
                </c:pt>
                <c:pt idx="92">
                  <c:v>96.859974963902573</c:v>
                </c:pt>
                <c:pt idx="93">
                  <c:v>97.68936457824671</c:v>
                </c:pt>
                <c:pt idx="94">
                  <c:v>98.774342477570372</c:v>
                </c:pt>
                <c:pt idx="95">
                  <c:v>100.03516098634792</c:v>
                </c:pt>
                <c:pt idx="96">
                  <c:v>100.68367027572212</c:v>
                </c:pt>
                <c:pt idx="97">
                  <c:v>103.02306945200964</c:v>
                </c:pt>
                <c:pt idx="98">
                  <c:v>105.33156018910717</c:v>
                </c:pt>
                <c:pt idx="99">
                  <c:v>108.37420070598255</c:v>
                </c:pt>
                <c:pt idx="100">
                  <c:v>111.76871778680348</c:v>
                </c:pt>
                <c:pt idx="101">
                  <c:v>112.99944100660935</c:v>
                </c:pt>
                <c:pt idx="102">
                  <c:v>114.25559496922141</c:v>
                </c:pt>
                <c:pt idx="103">
                  <c:v>114.2407208383232</c:v>
                </c:pt>
                <c:pt idx="104">
                  <c:v>116.02582482850565</c:v>
                </c:pt>
                <c:pt idx="105">
                  <c:v>116.08306054016975</c:v>
                </c:pt>
                <c:pt idx="106">
                  <c:v>114.01637056929313</c:v>
                </c:pt>
                <c:pt idx="107">
                  <c:v>112.22956724042778</c:v>
                </c:pt>
                <c:pt idx="108">
                  <c:v>111.07018001970897</c:v>
                </c:pt>
                <c:pt idx="109">
                  <c:v>112.58239141902244</c:v>
                </c:pt>
                <c:pt idx="110">
                  <c:v>114.44977370212784</c:v>
                </c:pt>
                <c:pt idx="111">
                  <c:v>116.47967752176039</c:v>
                </c:pt>
                <c:pt idx="112">
                  <c:v>115.28566504104877</c:v>
                </c:pt>
                <c:pt idx="113">
                  <c:v>114.58830659878437</c:v>
                </c:pt>
                <c:pt idx="114">
                  <c:v>116.3371155072047</c:v>
                </c:pt>
                <c:pt idx="115">
                  <c:v>115.52623817921769</c:v>
                </c:pt>
                <c:pt idx="116">
                  <c:v>112.78151269595894</c:v>
                </c:pt>
                <c:pt idx="117">
                  <c:v>113.44048308797831</c:v>
                </c:pt>
                <c:pt idx="118">
                  <c:v>111.96067477711694</c:v>
                </c:pt>
                <c:pt idx="119">
                  <c:v>113.46486722105773</c:v>
                </c:pt>
                <c:pt idx="120">
                  <c:v>110.52498573770558</c:v>
                </c:pt>
                <c:pt idx="121">
                  <c:v>109.78993539636852</c:v>
                </c:pt>
                <c:pt idx="122">
                  <c:v>108.76454494561976</c:v>
                </c:pt>
                <c:pt idx="123">
                  <c:v>93.46521983376509</c:v>
                </c:pt>
                <c:pt idx="124">
                  <c:v>90.40714349362645</c:v>
                </c:pt>
                <c:pt idx="125">
                  <c:v>92.441862291601197</c:v>
                </c:pt>
                <c:pt idx="126">
                  <c:v>93.358835811548573</c:v>
                </c:pt>
                <c:pt idx="127">
                  <c:v>93.289399231417221</c:v>
                </c:pt>
                <c:pt idx="128">
                  <c:v>92.52031713544703</c:v>
                </c:pt>
                <c:pt idx="129">
                  <c:v>93.811714542062148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876672"/>
        <c:axId val="144878592"/>
      </c:lineChart>
      <c:dateAx>
        <c:axId val="144876672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4878592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44878592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44876672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507873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178969</xdr:colOff>
      <xdr:row>27</xdr:row>
      <xdr:rowOff>33341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69273</xdr:colOff>
      <xdr:row>137</xdr:row>
      <xdr:rowOff>39624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14</xdr:col>
      <xdr:colOff>91573</xdr:colOff>
      <xdr:row>165</xdr:row>
      <xdr:rowOff>39624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84</xdr:row>
      <xdr:rowOff>27214</xdr:rowOff>
    </xdr:from>
    <xdr:to>
      <xdr:col>14</xdr:col>
      <xdr:colOff>165361</xdr:colOff>
      <xdr:row>109</xdr:row>
      <xdr:rowOff>60555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Midland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Permian Basin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0.00503</cdr:x>
      <cdr:y>0.02304</cdr:y>
    </cdr:from>
    <cdr:to>
      <cdr:x>0.97872</cdr:x>
      <cdr:y>0.1836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27" y="1104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</a:t>
          </a:r>
          <a:r>
            <a:rPr lang="en-US" sz="1800" baseline="0">
              <a:latin typeface="Lato Black" panose="020F0A02020204030203" pitchFamily="34" charset="0"/>
            </a:rPr>
            <a:t>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="70" zoomScaleNormal="70" workbookViewId="0">
      <selection sqref="A1:R1"/>
    </sheetView>
  </sheetViews>
  <sheetFormatPr defaultRowHeight="15"/>
  <cols>
    <col min="1" max="3" width="1.77734375" customWidth="1"/>
    <col min="4" max="4" width="3" customWidth="1"/>
    <col min="16" max="18" width="1.77734375" customWidth="1"/>
  </cols>
  <sheetData>
    <row r="1" spans="1:18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0.75" customHeight="1">
      <c r="A2" s="76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54" customFormat="1" ht="30" customHeight="1">
      <c r="A3" s="79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54" customFormat="1" ht="27.75" customHeight="1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5.75">
      <c r="A6" s="44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1"/>
    </row>
    <row r="7" spans="1:18">
      <c r="A7" s="4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51"/>
    </row>
    <row r="8" spans="1:18" ht="15.75">
      <c r="A8" s="44"/>
      <c r="B8" s="44"/>
      <c r="C8" s="45"/>
      <c r="D8" s="72" t="s">
        <v>27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7"/>
      <c r="Q8" s="51"/>
      <c r="R8" s="51"/>
    </row>
    <row r="9" spans="1:18">
      <c r="A9" s="44"/>
      <c r="B9" s="44"/>
      <c r="C9" s="46"/>
      <c r="D9" s="72" t="s">
        <v>28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6"/>
      <c r="Q9" s="51"/>
      <c r="R9" s="51"/>
    </row>
    <row r="10" spans="1:18">
      <c r="A10" s="44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1"/>
    </row>
    <row r="11" spans="1:18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3"/>
    </row>
  </sheetData>
  <mergeCells count="6">
    <mergeCell ref="D9:O9"/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9:O9" location="'Permian Basin Index'!A1" display="Table 2 - Permian Basin Economic Index, Results by Industry" xr:uid="{00000000-0004-0000-0000-000001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zoomScaleNormal="100" workbookViewId="0"/>
  </sheetViews>
  <sheetFormatPr defaultRowHeight="15"/>
  <cols>
    <col min="1" max="15" width="8.88671875" style="10"/>
    <col min="16" max="16" width="9.6640625" style="10" customWidth="1"/>
    <col min="17" max="16384" width="8.88671875" style="10"/>
  </cols>
  <sheetData>
    <row r="1" spans="2:2" ht="35.25">
      <c r="B1" s="29" t="s">
        <v>29</v>
      </c>
    </row>
    <row r="29" spans="16:26">
      <c r="P29" s="30"/>
      <c r="Q29" s="37" t="str">
        <f>'Midland Index'!B3</f>
        <v>Energy</v>
      </c>
      <c r="R29" s="37" t="str">
        <f>'Midland Index'!C3</f>
        <v>Construction</v>
      </c>
      <c r="S29" s="37" t="str">
        <f>'Midland Index'!D3</f>
        <v>Manufacturing</v>
      </c>
      <c r="T29" s="37" t="str">
        <f>'Midland Index'!E3</f>
        <v>Retail</v>
      </c>
      <c r="U29" s="37" t="str">
        <f>'Midland Index'!F3</f>
        <v>Financial Services</v>
      </c>
      <c r="V29" s="37" t="str">
        <f>'Midland Index'!G3</f>
        <v>Real Estate</v>
      </c>
      <c r="W29" s="37" t="str">
        <f>'Midland Index'!H3</f>
        <v>Professional &amp; Business Services</v>
      </c>
      <c r="X29" s="37" t="str">
        <f>'Midland Index'!I3</f>
        <v>Health Care</v>
      </c>
      <c r="Y29" s="37" t="str">
        <f>'Midland Index'!J3</f>
        <v>Hospitality &amp; Tourism</v>
      </c>
      <c r="Z29" s="37" t="str">
        <f>'Midland Index'!K3</f>
        <v>Other Activity</v>
      </c>
    </row>
    <row r="30" spans="16:26">
      <c r="P30" s="65">
        <f>INDEX('Midland Index'!A:A, COUNTA('Midland Index'!$B:$B)-1)</f>
        <v>44104</v>
      </c>
      <c r="Q30" s="32">
        <f>INDEX('Midland Index'!B:B, COUNTA('Midland Index'!$B:$B)-1)</f>
        <v>74.212192690821695</v>
      </c>
      <c r="R30" s="32">
        <f>INDEX('Midland Index'!C:C, COUNTA('Midland Index'!$B:$B)-1)</f>
        <v>154.58554153286164</v>
      </c>
      <c r="S30" s="32">
        <f>INDEX('Midland Index'!D:D, COUNTA('Midland Index'!$B:$B)-1)</f>
        <v>113.01136775034392</v>
      </c>
      <c r="T30" s="32">
        <f>INDEX('Midland Index'!E:E, COUNTA('Midland Index'!$B:$B)-1)</f>
        <v>123.53603241470238</v>
      </c>
      <c r="U30" s="32">
        <f>INDEX('Midland Index'!F:F, COUNTA('Midland Index'!$B:$B)-1)</f>
        <v>205.2028216086714</v>
      </c>
      <c r="V30" s="32">
        <f>INDEX('Midland Index'!G:G, COUNTA('Midland Index'!$B:$B)-1)</f>
        <v>158.35981709451028</v>
      </c>
      <c r="W30" s="32">
        <f>INDEX('Midland Index'!H:H, COUNTA('Midland Index'!$B:$B)-1)</f>
        <v>119.59593759359599</v>
      </c>
      <c r="X30" s="32">
        <f>INDEX('Midland Index'!I:I, COUNTA('Midland Index'!$B:$B)-1)</f>
        <v>90.522163396657319</v>
      </c>
      <c r="Y30" s="32">
        <f>INDEX('Midland Index'!J:J, COUNTA('Midland Index'!$B:$B)-1)</f>
        <v>131.10063618683455</v>
      </c>
      <c r="Z30" s="33">
        <f>INDEX('Midland Index'!K:K, COUNTA('Midland Index'!$B:$B)-1)</f>
        <v>116.79748822605966</v>
      </c>
    </row>
    <row r="31" spans="16:26">
      <c r="P31" s="66">
        <f>INDEX('Midland Index'!A:A, COUNTA('Midland Index'!$B:$B))</f>
        <v>44105</v>
      </c>
      <c r="Q31" s="35">
        <f>INDEX('Midland Index'!B:B, COUNTA('Midland Index'!$B:$B))</f>
        <v>75.537174595251059</v>
      </c>
      <c r="R31" s="35">
        <f>INDEX('Midland Index'!C:C, COUNTA('Midland Index'!$B:$B))</f>
        <v>159.69458760007007</v>
      </c>
      <c r="S31" s="35">
        <f>INDEX('Midland Index'!D:D, COUNTA('Midland Index'!$B:$B))</f>
        <v>113.27202954166968</v>
      </c>
      <c r="T31" s="35">
        <f>INDEX('Midland Index'!E:E, COUNTA('Midland Index'!$B:$B))</f>
        <v>128.91275685757469</v>
      </c>
      <c r="U31" s="35">
        <f>INDEX('Midland Index'!F:F, COUNTA('Midland Index'!$B:$B))</f>
        <v>209.3222391945979</v>
      </c>
      <c r="V31" s="35">
        <f>INDEX('Midland Index'!G:G, COUNTA('Midland Index'!$B:$B))</f>
        <v>159.92626751633134</v>
      </c>
      <c r="W31" s="35">
        <f>INDEX('Midland Index'!H:H, COUNTA('Midland Index'!$B:$B))</f>
        <v>123.9197320772184</v>
      </c>
      <c r="X31" s="35">
        <f>INDEX('Midland Index'!I:I, COUNTA('Midland Index'!$B:$B))</f>
        <v>93.650299318315518</v>
      </c>
      <c r="Y31" s="35">
        <f>INDEX('Midland Index'!J:J, COUNTA('Midland Index'!$B:$B))</f>
        <v>134.63427497774995</v>
      </c>
      <c r="Z31" s="36">
        <f>INDEX('Midland Index'!K:K, COUNTA('Midland Index'!$B:$B))</f>
        <v>118.41758241758242</v>
      </c>
    </row>
    <row r="32" spans="16:26">
      <c r="P32" s="40" t="s">
        <v>16</v>
      </c>
      <c r="Q32" s="68">
        <f>Q31-Q30</f>
        <v>1.3249819044293645</v>
      </c>
      <c r="R32" s="70">
        <f t="shared" ref="R32:Y32" si="0">R31-R30</f>
        <v>5.1090460672084248</v>
      </c>
      <c r="S32" s="70">
        <f t="shared" si="0"/>
        <v>0.2606617913257594</v>
      </c>
      <c r="T32" s="70">
        <f t="shared" si="0"/>
        <v>5.376724442872316</v>
      </c>
      <c r="U32" s="70">
        <f t="shared" si="0"/>
        <v>4.1194175859264988</v>
      </c>
      <c r="V32" s="70">
        <f t="shared" si="0"/>
        <v>1.5664504218210595</v>
      </c>
      <c r="W32" s="70">
        <f t="shared" si="0"/>
        <v>4.3237944836224074</v>
      </c>
      <c r="X32" s="70">
        <f t="shared" si="0"/>
        <v>3.128135921658199</v>
      </c>
      <c r="Y32" s="70">
        <f t="shared" si="0"/>
        <v>3.5336387909154041</v>
      </c>
      <c r="Z32" s="71">
        <f>Z31-Z30</f>
        <v>1.6200941915227673</v>
      </c>
    </row>
    <row r="112" spans="16:26">
      <c r="P112" s="30"/>
      <c r="Q112" s="41" t="str">
        <f>'Permian Basin Index'!B$3</f>
        <v>Energy</v>
      </c>
      <c r="R112" s="42" t="str">
        <f>'Permian Basin Index'!C$3</f>
        <v>Construction</v>
      </c>
      <c r="S112" s="42" t="str">
        <f>'Permian Basin Index'!D$3</f>
        <v>Manufacturing</v>
      </c>
      <c r="T112" s="42" t="str">
        <f>'Permian Basin Index'!E$3</f>
        <v>Retail</v>
      </c>
      <c r="U112" s="42" t="str">
        <f>'Permian Basin Index'!F$3</f>
        <v>Financial Services</v>
      </c>
      <c r="V112" s="42" t="str">
        <f>'Permian Basin Index'!G$3</f>
        <v>Real Estate</v>
      </c>
      <c r="W112" s="42" t="str">
        <f>'Permian Basin Index'!H$3</f>
        <v>Professional &amp; Business Services</v>
      </c>
      <c r="X112" s="42" t="str">
        <f>'Permian Basin Index'!I$3</f>
        <v>Health Care</v>
      </c>
      <c r="Y112" s="42" t="str">
        <f>'Permian Basin Index'!J$3</f>
        <v>Hospitality &amp; Tourism</v>
      </c>
      <c r="Z112" s="43" t="str">
        <f>'Permian Basin Index'!K$3</f>
        <v>Other Activity</v>
      </c>
    </row>
    <row r="113" spans="16:26">
      <c r="P113" s="38">
        <f>INDEX('Permian Basin Index'!A:A, COUNTA('Permian Basin Index'!$B:$B)-1)</f>
        <v>44104</v>
      </c>
      <c r="Q113" s="31">
        <f>INDEX('Permian Basin Index'!B:B, COUNTA('Permian Basin Index'!$B:$B)-1)</f>
        <v>67.235026358930284</v>
      </c>
      <c r="R113" s="32">
        <f>INDEX('Permian Basin Index'!C:C, COUNTA('Permian Basin Index'!$B:$B)-1)</f>
        <v>160.11149612833893</v>
      </c>
      <c r="S113" s="32">
        <f>INDEX('Permian Basin Index'!D:D, COUNTA('Permian Basin Index'!$B:$B)-1)</f>
        <v>97.01959306706857</v>
      </c>
      <c r="T113" s="32">
        <f>INDEX('Permian Basin Index'!E:E, COUNTA('Permian Basin Index'!$B:$B)-1)</f>
        <v>121.26352833689577</v>
      </c>
      <c r="U113" s="32">
        <f>INDEX('Permian Basin Index'!F:F, COUNTA('Permian Basin Index'!$B:$B)-1)</f>
        <v>118.58507046305009</v>
      </c>
      <c r="V113" s="32">
        <f>INDEX('Permian Basin Index'!G:G, COUNTA('Permian Basin Index'!$B:$B)-1)</f>
        <v>164.58003978375245</v>
      </c>
      <c r="W113" s="32">
        <f>INDEX('Permian Basin Index'!H:H, COUNTA('Permian Basin Index'!$B:$B)-1)</f>
        <v>105.19577900107903</v>
      </c>
      <c r="X113" s="32">
        <f>INDEX('Permian Basin Index'!I:I, COUNTA('Permian Basin Index'!$B:$B)-1)</f>
        <v>91.422474466676519</v>
      </c>
      <c r="Y113" s="32">
        <f>INDEX('Permian Basin Index'!J:J, COUNTA('Permian Basin Index'!$B:$B)-1)</f>
        <v>123.641199974776</v>
      </c>
      <c r="Z113" s="33">
        <f>INDEX('Permian Basin Index'!K:K, COUNTA('Permian Basin Index'!$B:$B)-1)</f>
        <v>109.08628345873936</v>
      </c>
    </row>
    <row r="114" spans="16:26">
      <c r="P114" s="39">
        <f>INDEX('Permian Basin Index'!A:A, COUNTA('Permian Basin Index'!$B:$B))</f>
        <v>44105</v>
      </c>
      <c r="Q114" s="34">
        <f>INDEX('Permian Basin Index'!B:B, COUNTA('Permian Basin Index'!$B:$B))</f>
        <v>67.909793700056937</v>
      </c>
      <c r="R114" s="35">
        <f>INDEX('Permian Basin Index'!C:C, COUNTA('Permian Basin Index'!$B:$B))</f>
        <v>162.96133019304116</v>
      </c>
      <c r="S114" s="35">
        <f>INDEX('Permian Basin Index'!D:D, COUNTA('Permian Basin Index'!$B:$B))</f>
        <v>98.149962321024873</v>
      </c>
      <c r="T114" s="35">
        <f>INDEX('Permian Basin Index'!E:E, COUNTA('Permian Basin Index'!$B:$B))</f>
        <v>125.3667205450249</v>
      </c>
      <c r="U114" s="35">
        <f>INDEX('Permian Basin Index'!F:F, COUNTA('Permian Basin Index'!$B:$B))</f>
        <v>120.41254712005879</v>
      </c>
      <c r="V114" s="35">
        <f>INDEX('Permian Basin Index'!G:G, COUNTA('Permian Basin Index'!$B:$B))</f>
        <v>166.65216887009726</v>
      </c>
      <c r="W114" s="35">
        <f>INDEX('Permian Basin Index'!H:H, COUNTA('Permian Basin Index'!$B:$B))</f>
        <v>107.85859287843596</v>
      </c>
      <c r="X114" s="35">
        <f>INDEX('Permian Basin Index'!I:I, COUNTA('Permian Basin Index'!$B:$B))</f>
        <v>94.014050558872867</v>
      </c>
      <c r="Y114" s="35">
        <f>INDEX('Permian Basin Index'!J:J, COUNTA('Permian Basin Index'!$B:$B))</f>
        <v>126.76439058227325</v>
      </c>
      <c r="Z114" s="36">
        <f>INDEX('Permian Basin Index'!K:K, COUNTA('Permian Basin Index'!$B:$B))</f>
        <v>110.11317380041939</v>
      </c>
    </row>
    <row r="115" spans="16:26">
      <c r="P115" s="69" t="s">
        <v>16</v>
      </c>
      <c r="Q115" s="68">
        <f>Q114-Q113</f>
        <v>0.67476734112665326</v>
      </c>
      <c r="R115" s="70">
        <f t="shared" ref="R115:Y115" si="1">R114-R113</f>
        <v>2.849834064702236</v>
      </c>
      <c r="S115" s="70">
        <f t="shared" si="1"/>
        <v>1.1303692539563031</v>
      </c>
      <c r="T115" s="70">
        <f t="shared" si="1"/>
        <v>4.1031922081291299</v>
      </c>
      <c r="U115" s="70">
        <f t="shared" si="1"/>
        <v>1.8274766570087024</v>
      </c>
      <c r="V115" s="70">
        <f t="shared" si="1"/>
        <v>2.0721290863448019</v>
      </c>
      <c r="W115" s="70">
        <f t="shared" si="1"/>
        <v>2.6628138773569248</v>
      </c>
      <c r="X115" s="70">
        <f t="shared" si="1"/>
        <v>2.5915760921963482</v>
      </c>
      <c r="Y115" s="70">
        <f t="shared" si="1"/>
        <v>3.12319060749725</v>
      </c>
      <c r="Z115" s="71">
        <f>Z114-Z113</f>
        <v>1.0268903416800299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topLeftCell="A19" workbookViewId="0">
      <selection activeCell="B41" sqref="B41:D51"/>
    </sheetView>
  </sheetViews>
  <sheetFormatPr defaultRowHeight="15"/>
  <cols>
    <col min="1" max="1" width="24.77734375" style="11" bestFit="1" customWidth="1"/>
    <col min="2" max="3" width="9.44140625" style="11" customWidth="1"/>
    <col min="4" max="4" width="8.88671875" style="27"/>
    <col min="5" max="16384" width="8.88671875" style="11"/>
  </cols>
  <sheetData>
    <row r="1" spans="1:4" ht="15.75" customHeight="1">
      <c r="A1" s="85" t="s">
        <v>26</v>
      </c>
      <c r="B1" s="85"/>
      <c r="C1" s="85"/>
      <c r="D1" s="85"/>
    </row>
    <row r="2" spans="1:4">
      <c r="A2" s="86" t="s">
        <v>15</v>
      </c>
      <c r="B2" s="86"/>
      <c r="C2" s="86"/>
      <c r="D2" s="86"/>
    </row>
    <row r="3" spans="1:4" ht="15.75" customHeight="1">
      <c r="A3" s="21" t="s">
        <v>14</v>
      </c>
      <c r="B3" s="61">
        <f ca="1">INDEX(INDIRECT(CONCATENATE("'", A7, " Index'!A:A")), COUNTA(INDIRECT(CONCATENATE("'", A7, " Index'!B:B")))-1)</f>
        <v>44104</v>
      </c>
      <c r="C3" s="61">
        <f ca="1">INDEX(INDIRECT(CONCATENATE("'", A7, " Index'!A:A")), COUNTA(INDIRECT(CONCATENATE("'", A7, " Index'!B:B"))))</f>
        <v>44105</v>
      </c>
      <c r="D3" s="24" t="s">
        <v>13</v>
      </c>
    </row>
    <row r="4" spans="1:4">
      <c r="A4" s="11" t="str">
        <f>A7</f>
        <v>Midland</v>
      </c>
      <c r="B4" s="22">
        <f ca="1">B28</f>
        <v>93.691170986825895</v>
      </c>
      <c r="C4" s="22">
        <f ca="1">C28</f>
        <v>95.440640640103254</v>
      </c>
      <c r="D4" s="25">
        <f ca="1">ROUND(C4,1)-ROUND(B4,1)</f>
        <v>1.7000000000000028</v>
      </c>
    </row>
    <row r="5" spans="1:4" ht="15.75" customHeight="1">
      <c r="A5" s="62" t="str">
        <f>A30</f>
        <v>Permian Basin</v>
      </c>
      <c r="B5" s="63">
        <f ca="1">B51</f>
        <v>92.52031713544703</v>
      </c>
      <c r="C5" s="63">
        <f ca="1">C51</f>
        <v>93.811714542062148</v>
      </c>
      <c r="D5" s="64">
        <f t="shared" ref="D5" ca="1" si="0">ROUND(C5,1)-ROUND(B5,1)</f>
        <v>1.2999999999999972</v>
      </c>
    </row>
    <row r="7" spans="1:4" ht="20.25">
      <c r="A7" s="19" t="s">
        <v>23</v>
      </c>
      <c r="B7" s="20"/>
      <c r="C7" s="20"/>
      <c r="D7" s="23"/>
    </row>
    <row r="9" spans="1:4" ht="18">
      <c r="A9" s="85" t="str">
        <f>CONCATENATE(UPPER(A7), " INDEX")</f>
        <v>MIDLAND INDEX</v>
      </c>
      <c r="B9" s="85"/>
    </row>
    <row r="10" spans="1:4">
      <c r="A10" s="86" t="s">
        <v>11</v>
      </c>
      <c r="B10" s="86"/>
    </row>
    <row r="11" spans="1:4">
      <c r="A11" s="87"/>
      <c r="B11" s="87"/>
    </row>
    <row r="12" spans="1:4">
      <c r="A12" s="12" t="s">
        <v>9</v>
      </c>
      <c r="B12" s="15">
        <f ca="1">C28</f>
        <v>95.440640640103254</v>
      </c>
      <c r="C12" s="12"/>
      <c r="D12" s="25"/>
    </row>
    <row r="13" spans="1:4">
      <c r="A13" s="14" t="s">
        <v>25</v>
      </c>
      <c r="B13" s="18" t="str">
        <f ca="1">CONCATENATE(IF(D28&gt;0, "Up ", "Down "), ROUND(D28, 1))</f>
        <v>Up 1.7</v>
      </c>
      <c r="C13" s="12"/>
      <c r="D13" s="25"/>
    </row>
    <row r="14" spans="1:4">
      <c r="A14" s="12"/>
      <c r="B14" s="12"/>
      <c r="C14" s="12"/>
      <c r="D14" s="25"/>
    </row>
    <row r="15" spans="1:4" ht="18">
      <c r="A15" s="85" t="str">
        <f>A9</f>
        <v>MIDLAND INDEX</v>
      </c>
      <c r="B15" s="85"/>
      <c r="C15" s="85"/>
      <c r="D15" s="85"/>
    </row>
    <row r="16" spans="1:4">
      <c r="A16" s="86" t="s">
        <v>12</v>
      </c>
      <c r="B16" s="86"/>
      <c r="C16" s="86"/>
      <c r="D16" s="86"/>
    </row>
    <row r="17" spans="1:4">
      <c r="A17" s="13" t="s">
        <v>10</v>
      </c>
      <c r="B17" s="61">
        <f ca="1">INDEX(INDIRECT(CONCATENATE("'", A7, " Index'!A:A")), COUNTA(INDIRECT(CONCATENATE("'", A7, " Index'!B:B")))-1)</f>
        <v>44104</v>
      </c>
      <c r="C17" s="61">
        <f ca="1">INDEX(INDIRECT(CONCATENATE("'", A7, " Index'!A:A")), COUNTA(INDIRECT(CONCATENATE("'", A7, " Index'!B:B"))))</f>
        <v>44105</v>
      </c>
      <c r="D17" s="28" t="s">
        <v>13</v>
      </c>
    </row>
    <row r="18" spans="1:4">
      <c r="A18" s="12" t="str">
        <f>'Midland Index'!B$3</f>
        <v>Energy</v>
      </c>
      <c r="B18" s="15">
        <f ca="1">INDEX(INDIRECT(CONCATENATE("'", A7, " Index'!B:B")), COUNTA(INDIRECT(CONCATENATE("'", A7, " Index'!B:B")))-1)</f>
        <v>74.212192690821695</v>
      </c>
      <c r="C18" s="15">
        <f ca="1">INDEX(INDIRECT(CONCATENATE("'", A7, " Index'!B:B")), COUNTA(INDIRECT(CONCATENATE("'", A7, " Index'!B:B"))))</f>
        <v>75.537174595251059</v>
      </c>
      <c r="D18" s="25">
        <f ca="1">ROUND(C18,1)-ROUND(B18,1)</f>
        <v>1.2999999999999972</v>
      </c>
    </row>
    <row r="19" spans="1:4">
      <c r="A19" s="12" t="str">
        <f>'Midland Index'!C$3</f>
        <v>Construction</v>
      </c>
      <c r="B19" s="15">
        <f ca="1">INDEX(INDIRECT(CONCATENATE("'", A7, " Index'!C:C")), COUNTA(INDIRECT(CONCATENATE("'", A7, " Index'!B:B")))-1)</f>
        <v>154.58554153286164</v>
      </c>
      <c r="C19" s="15">
        <f ca="1">INDEX(INDIRECT(CONCATENATE("'", A7, " Index'!C:C")), COUNTA(INDIRECT(CONCATENATE("'", A7, " Index'!B:B"))))</f>
        <v>159.69458760007007</v>
      </c>
      <c r="D19" s="25">
        <f t="shared" ref="D19:D28" ca="1" si="1">ROUND(C19,1)-ROUND(B19,1)</f>
        <v>5.0999999999999943</v>
      </c>
    </row>
    <row r="20" spans="1:4">
      <c r="A20" s="12" t="str">
        <f>'Midland Index'!D$3</f>
        <v>Manufacturing</v>
      </c>
      <c r="B20" s="15">
        <f ca="1">INDEX(INDIRECT(CONCATENATE("'", A7, " Index'!D:D")), COUNTA(INDIRECT(CONCATENATE("'", A7, " Index'!B:B")))-1)</f>
        <v>113.01136775034392</v>
      </c>
      <c r="C20" s="15">
        <f ca="1">INDEX(INDIRECT(CONCATENATE("'", A7, " Index'!D:D")), COUNTA(INDIRECT(CONCATENATE("'", A7, " Index'!B:B"))))</f>
        <v>113.27202954166968</v>
      </c>
      <c r="D20" s="25">
        <f t="shared" ca="1" si="1"/>
        <v>0.29999999999999716</v>
      </c>
    </row>
    <row r="21" spans="1:4">
      <c r="A21" s="12" t="str">
        <f>'Midland Index'!E$3</f>
        <v>Retail</v>
      </c>
      <c r="B21" s="15">
        <f ca="1">INDEX(INDIRECT(CONCATENATE("'", A7, " Index'!E:E")), COUNTA(INDIRECT(CONCATENATE("'", A7, " Index'!B:B")))-1)</f>
        <v>123.53603241470238</v>
      </c>
      <c r="C21" s="15">
        <f ca="1">INDEX(INDIRECT(CONCATENATE("'", A7, " Index'!E:E")), COUNTA(INDIRECT(CONCATENATE("'", A7, " Index'!B:B"))))</f>
        <v>128.91275685757469</v>
      </c>
      <c r="D21" s="25">
        <f t="shared" ca="1" si="1"/>
        <v>5.4000000000000057</v>
      </c>
    </row>
    <row r="22" spans="1:4">
      <c r="A22" s="12" t="str">
        <f>'Midland Index'!F$3</f>
        <v>Financial Services</v>
      </c>
      <c r="B22" s="15">
        <f ca="1">INDEX(INDIRECT(CONCATENATE("'", A7, " Index'!F:F")), COUNTA(INDIRECT(CONCATENATE("'", A7, " Index'!B:B")))-1)</f>
        <v>205.2028216086714</v>
      </c>
      <c r="C22" s="15">
        <f ca="1">INDEX(INDIRECT(CONCATENATE("'", A7, " Index'!F:F")), COUNTA(INDIRECT(CONCATENATE("'", A7, " Index'!B:B"))))</f>
        <v>209.3222391945979</v>
      </c>
      <c r="D22" s="25">
        <f t="shared" ca="1" si="1"/>
        <v>4.1000000000000227</v>
      </c>
    </row>
    <row r="23" spans="1:4">
      <c r="A23" s="12" t="str">
        <f>'Midland Index'!G$3</f>
        <v>Real Estate</v>
      </c>
      <c r="B23" s="15">
        <f ca="1">INDEX(INDIRECT(CONCATENATE("'", A7, " Index'!G:G")), COUNTA(INDIRECT(CONCATENATE("'", A7, " Index'!B:B")))-1)</f>
        <v>158.35981709451028</v>
      </c>
      <c r="C23" s="15">
        <f ca="1">INDEX(INDIRECT(CONCATENATE("'", A7, " Index'!G:G")), COUNTA(INDIRECT(CONCATENATE("'", A7, " Index'!B:B"))))</f>
        <v>159.92626751633134</v>
      </c>
      <c r="D23" s="25">
        <f t="shared" ca="1" si="1"/>
        <v>1.5</v>
      </c>
    </row>
    <row r="24" spans="1:4">
      <c r="A24" s="12" t="str">
        <f>'Midland Index'!H$3</f>
        <v>Professional &amp; Business Services</v>
      </c>
      <c r="B24" s="15">
        <f ca="1">INDEX(INDIRECT(CONCATENATE("'", A7, " Index'!H:H")), COUNTA(INDIRECT(CONCATENATE("'", A7, " Index'!B:B")))-1)</f>
        <v>119.59593759359599</v>
      </c>
      <c r="C24" s="15">
        <f ca="1">INDEX(INDIRECT(CONCATENATE("'", A7, " Index'!H:H")), COUNTA(INDIRECT(CONCATENATE("'", A7, " Index'!B:B"))))</f>
        <v>123.9197320772184</v>
      </c>
      <c r="D24" s="25">
        <f t="shared" ca="1" si="1"/>
        <v>4.3000000000000114</v>
      </c>
    </row>
    <row r="25" spans="1:4">
      <c r="A25" s="12" t="str">
        <f>'Midland Index'!I$3</f>
        <v>Health Care</v>
      </c>
      <c r="B25" s="15">
        <f ca="1">INDEX(INDIRECT(CONCATENATE("'", A7, " Index'!I:I")), COUNTA(INDIRECT(CONCATENATE("'", A7, " Index'!B:B")))-1)</f>
        <v>90.522163396657319</v>
      </c>
      <c r="C25" s="15">
        <f ca="1">INDEX(INDIRECT(CONCATENATE("'", A7, " Index'!I:I")), COUNTA(INDIRECT(CONCATENATE("'", A7, " Index'!B:B"))))</f>
        <v>93.650299318315518</v>
      </c>
      <c r="D25" s="25">
        <f t="shared" ca="1" si="1"/>
        <v>3.2000000000000028</v>
      </c>
    </row>
    <row r="26" spans="1:4">
      <c r="A26" s="12" t="str">
        <f>'Midland Index'!J$3</f>
        <v>Hospitality &amp; Tourism</v>
      </c>
      <c r="B26" s="15">
        <f ca="1">INDEX(INDIRECT(CONCATENATE("'", A7, " Index'!J:J")), COUNTA(INDIRECT(CONCATENATE("'", A7, " Index'!B:B")))-1)</f>
        <v>131.10063618683455</v>
      </c>
      <c r="C26" s="15">
        <f ca="1">INDEX(INDIRECT(CONCATENATE("'", A7, " Index'!J:J")), COUNTA(INDIRECT(CONCATENATE("'", A7, " Index'!B:B"))))</f>
        <v>134.63427497774995</v>
      </c>
      <c r="D26" s="25">
        <f t="shared" ca="1" si="1"/>
        <v>3.5</v>
      </c>
    </row>
    <row r="27" spans="1:4">
      <c r="A27" s="12" t="str">
        <f>'Midland Index'!K$3</f>
        <v>Other Activity</v>
      </c>
      <c r="B27" s="15">
        <f ca="1">INDEX(INDIRECT(CONCATENATE("'", A7, " Index'!K:K")), COUNTA(INDIRECT(CONCATENATE("'", A7, " Index'!B:B")))-1)</f>
        <v>116.79748822605966</v>
      </c>
      <c r="C27" s="15">
        <f ca="1">INDEX(INDIRECT(CONCATENATE("'", A7, " Index'!K:K")), COUNTA(INDIRECT(CONCATENATE("'", A7, " Index'!B:B"))))</f>
        <v>118.41758241758242</v>
      </c>
      <c r="D27" s="25">
        <f t="shared" ca="1" si="1"/>
        <v>1.6000000000000085</v>
      </c>
    </row>
    <row r="28" spans="1:4">
      <c r="A28" s="16" t="str">
        <f>'Midland Index'!L$3</f>
        <v>Midland Composite</v>
      </c>
      <c r="B28" s="17">
        <f ca="1">INDEX(INDIRECT(CONCATENATE("'", A7, " Index'!L:L")), COUNTA(INDIRECT(CONCATENATE("'", A7, " Index'!B:B")))-1)</f>
        <v>93.691170986825895</v>
      </c>
      <c r="C28" s="17">
        <f ca="1">INDEX(INDIRECT(CONCATENATE("'", A7, " Index'!L:L")), COUNTA(INDIRECT(CONCATENATE("'", A7, " Index'!B:B"))))</f>
        <v>95.440640640103254</v>
      </c>
      <c r="D28" s="26">
        <f t="shared" ca="1" si="1"/>
        <v>1.7000000000000028</v>
      </c>
    </row>
    <row r="30" spans="1:4" ht="20.25">
      <c r="A30" s="19" t="s">
        <v>24</v>
      </c>
      <c r="B30" s="20"/>
      <c r="C30" s="20"/>
      <c r="D30" s="23"/>
    </row>
    <row r="32" spans="1:4" ht="18">
      <c r="A32" s="85" t="str">
        <f>CONCATENATE(UPPER(A30), " INDEX")</f>
        <v>PERMIAN BASIN INDEX</v>
      </c>
      <c r="B32" s="85"/>
    </row>
    <row r="33" spans="1:4">
      <c r="A33" s="86" t="s">
        <v>11</v>
      </c>
      <c r="B33" s="86"/>
    </row>
    <row r="34" spans="1:4">
      <c r="A34" s="87"/>
      <c r="B34" s="87"/>
    </row>
    <row r="35" spans="1:4">
      <c r="A35" s="12" t="s">
        <v>9</v>
      </c>
      <c r="B35" s="15">
        <f ca="1">C51</f>
        <v>93.811714542062148</v>
      </c>
      <c r="C35" s="12"/>
      <c r="D35" s="25"/>
    </row>
    <row r="36" spans="1:4">
      <c r="A36" s="14" t="s">
        <v>25</v>
      </c>
      <c r="B36" s="18" t="str">
        <f ca="1">CONCATENATE(IF(D51&gt;0, "Up ", "Down "), ROUND(D51, 1))</f>
        <v>Up 1.3</v>
      </c>
      <c r="C36" s="12"/>
      <c r="D36" s="25"/>
    </row>
    <row r="37" spans="1:4">
      <c r="A37" s="12"/>
      <c r="B37" s="12"/>
      <c r="C37" s="12"/>
      <c r="D37" s="25"/>
    </row>
    <row r="38" spans="1:4" ht="18">
      <c r="A38" s="85" t="str">
        <f>A32</f>
        <v>PERMIAN BASIN INDEX</v>
      </c>
      <c r="B38" s="85"/>
      <c r="C38" s="85"/>
      <c r="D38" s="85"/>
    </row>
    <row r="39" spans="1:4">
      <c r="A39" s="86" t="s">
        <v>12</v>
      </c>
      <c r="B39" s="86"/>
      <c r="C39" s="86"/>
      <c r="D39" s="86"/>
    </row>
    <row r="40" spans="1:4">
      <c r="A40" s="13" t="s">
        <v>10</v>
      </c>
      <c r="B40" s="61">
        <f ca="1">INDEX(INDIRECT(CONCATENATE("'", A30, " Index'!A:A")), COUNTA(INDIRECT(CONCATENATE("'", A30, " Index'!B:B")))-1)</f>
        <v>44104</v>
      </c>
      <c r="C40" s="61">
        <f ca="1">INDEX(INDIRECT(CONCATENATE("'", A30, " Index'!A:A")), COUNTA(INDIRECT(CONCATENATE("'", A30, " Index'!B:B"))))</f>
        <v>44105</v>
      </c>
      <c r="D40" s="28" t="s">
        <v>13</v>
      </c>
    </row>
    <row r="41" spans="1:4">
      <c r="A41" s="12" t="str">
        <f>'Permian Basin Index'!B$3</f>
        <v>Energy</v>
      </c>
      <c r="B41" s="15">
        <f ca="1">INDEX(INDIRECT(CONCATENATE("'", A30, " Index'!B:B")), COUNTA(INDIRECT(CONCATENATE("'", A30, " Index'!B:B")))-1)</f>
        <v>67.235026358930284</v>
      </c>
      <c r="C41" s="15">
        <f ca="1">INDEX(INDIRECT(CONCATENATE("'", A30, " Index'!B:B")), COUNTA(INDIRECT(CONCATENATE("'", A30, " Index'!B:B"))))</f>
        <v>67.909793700056937</v>
      </c>
      <c r="D41" s="25">
        <f ca="1">ROUND(C41,1)-ROUND(B41,1)</f>
        <v>0.70000000000000284</v>
      </c>
    </row>
    <row r="42" spans="1:4">
      <c r="A42" s="12" t="str">
        <f>'Permian Basin Index'!C$3</f>
        <v>Construction</v>
      </c>
      <c r="B42" s="15">
        <f ca="1">INDEX(INDIRECT(CONCATENATE("'", A30, " Index'!C:C")), COUNTA(INDIRECT(CONCATENATE("'", A30, " Index'!B:B")))-1)</f>
        <v>160.11149612833893</v>
      </c>
      <c r="C42" s="15">
        <f ca="1">INDEX(INDIRECT(CONCATENATE("'", A30, " Index'!C:C")), COUNTA(INDIRECT(CONCATENATE("'", A30, " Index'!B:B"))))</f>
        <v>162.96133019304116</v>
      </c>
      <c r="D42" s="25">
        <f t="shared" ref="D42:D51" ca="1" si="2">ROUND(C42,1)-ROUND(B42,1)</f>
        <v>2.9000000000000057</v>
      </c>
    </row>
    <row r="43" spans="1:4">
      <c r="A43" s="12" t="str">
        <f>'Permian Basin Index'!D$3</f>
        <v>Manufacturing</v>
      </c>
      <c r="B43" s="15">
        <f ca="1">INDEX(INDIRECT(CONCATENATE("'", A30, " Index'!D:D")), COUNTA(INDIRECT(CONCATENATE("'", A30, " Index'!B:B")))-1)</f>
        <v>97.01959306706857</v>
      </c>
      <c r="C43" s="15">
        <f ca="1">INDEX(INDIRECT(CONCATENATE("'", A30, " Index'!D:D")), COUNTA(INDIRECT(CONCATENATE("'", A30, " Index'!B:B"))))</f>
        <v>98.149962321024873</v>
      </c>
      <c r="D43" s="25">
        <f t="shared" ca="1" si="2"/>
        <v>1.0999999999999943</v>
      </c>
    </row>
    <row r="44" spans="1:4">
      <c r="A44" s="12" t="str">
        <f>'Permian Basin Index'!E$3</f>
        <v>Retail</v>
      </c>
      <c r="B44" s="15">
        <f ca="1">INDEX(INDIRECT(CONCATENATE("'", A30, " Index'!E:E")), COUNTA(INDIRECT(CONCATENATE("'", A30, " Index'!B:B")))-1)</f>
        <v>121.26352833689577</v>
      </c>
      <c r="C44" s="15">
        <f ca="1">INDEX(INDIRECT(CONCATENATE("'", A30, " Index'!E:E")), COUNTA(INDIRECT(CONCATENATE("'", A30, " Index'!B:B"))))</f>
        <v>125.3667205450249</v>
      </c>
      <c r="D44" s="25">
        <f t="shared" ca="1" si="2"/>
        <v>4.1000000000000085</v>
      </c>
    </row>
    <row r="45" spans="1:4">
      <c r="A45" s="12" t="str">
        <f>'Permian Basin Index'!F$3</f>
        <v>Financial Services</v>
      </c>
      <c r="B45" s="15">
        <f ca="1">INDEX(INDIRECT(CONCATENATE("'", A30, " Index'!F:F")), COUNTA(INDIRECT(CONCATENATE("'", A30, " Index'!B:B")))-1)</f>
        <v>118.58507046305009</v>
      </c>
      <c r="C45" s="15">
        <f ca="1">INDEX(INDIRECT(CONCATENATE("'", A30, " Index'!F:F")), COUNTA(INDIRECT(CONCATENATE("'", A30, " Index'!B:B"))))</f>
        <v>120.41254712005879</v>
      </c>
      <c r="D45" s="25">
        <f t="shared" ca="1" si="2"/>
        <v>1.8000000000000114</v>
      </c>
    </row>
    <row r="46" spans="1:4">
      <c r="A46" s="12" t="str">
        <f>'Permian Basin Index'!G$3</f>
        <v>Real Estate</v>
      </c>
      <c r="B46" s="15">
        <f ca="1">INDEX(INDIRECT(CONCATENATE("'", A30, " Index'!G:G")), COUNTA(INDIRECT(CONCATENATE("'", A30, " Index'!B:B")))-1)</f>
        <v>164.58003978375245</v>
      </c>
      <c r="C46" s="15">
        <f ca="1">INDEX(INDIRECT(CONCATENATE("'", A30, " Index'!G:G")), COUNTA(INDIRECT(CONCATENATE("'", A30, " Index'!B:B"))))</f>
        <v>166.65216887009726</v>
      </c>
      <c r="D46" s="25">
        <f t="shared" ca="1" si="2"/>
        <v>2.0999999999999943</v>
      </c>
    </row>
    <row r="47" spans="1:4">
      <c r="A47" s="12" t="str">
        <f>'Permian Basin Index'!H$3</f>
        <v>Professional &amp; Business Services</v>
      </c>
      <c r="B47" s="15">
        <f ca="1">INDEX(INDIRECT(CONCATENATE("'", A30, " Index'!H:H")), COUNTA(INDIRECT(CONCATENATE("'", A30, " Index'!B:B")))-1)</f>
        <v>105.19577900107903</v>
      </c>
      <c r="C47" s="15">
        <f ca="1">INDEX(INDIRECT(CONCATENATE("'", A30, " Index'!H:H")), COUNTA(INDIRECT(CONCATENATE("'", A30, " Index'!B:B"))))</f>
        <v>107.85859287843596</v>
      </c>
      <c r="D47" s="25">
        <f t="shared" ca="1" si="2"/>
        <v>2.7000000000000028</v>
      </c>
    </row>
    <row r="48" spans="1:4">
      <c r="A48" s="12" t="str">
        <f>'Permian Basin Index'!I$3</f>
        <v>Health Care</v>
      </c>
      <c r="B48" s="15">
        <f ca="1">INDEX(INDIRECT(CONCATENATE("'", A30, " Index'!I:I")), COUNTA(INDIRECT(CONCATENATE("'", A30, " Index'!B:B")))-1)</f>
        <v>91.422474466676519</v>
      </c>
      <c r="C48" s="15">
        <f ca="1">INDEX(INDIRECT(CONCATENATE("'", A30, " Index'!I:I")), COUNTA(INDIRECT(CONCATENATE("'", A30, " Index'!B:B"))))</f>
        <v>94.014050558872867</v>
      </c>
      <c r="D48" s="25">
        <f t="shared" ca="1" si="2"/>
        <v>2.5999999999999943</v>
      </c>
    </row>
    <row r="49" spans="1:4">
      <c r="A49" s="12" t="str">
        <f>'Permian Basin Index'!J$3</f>
        <v>Hospitality &amp; Tourism</v>
      </c>
      <c r="B49" s="15">
        <f ca="1">INDEX(INDIRECT(CONCATENATE("'", A30, " Index'!J:J")), COUNTA(INDIRECT(CONCATENATE("'", A30, " Index'!B:B")))-1)</f>
        <v>123.641199974776</v>
      </c>
      <c r="C49" s="15">
        <f ca="1">INDEX(INDIRECT(CONCATENATE("'", A30, " Index'!J:J")), COUNTA(INDIRECT(CONCATENATE("'", A30, " Index'!B:B"))))</f>
        <v>126.76439058227325</v>
      </c>
      <c r="D49" s="25">
        <f t="shared" ca="1" si="2"/>
        <v>3.2000000000000028</v>
      </c>
    </row>
    <row r="50" spans="1:4">
      <c r="A50" s="12" t="str">
        <f>'Permian Basin Index'!K$3</f>
        <v>Other Activity</v>
      </c>
      <c r="B50" s="15">
        <f ca="1">INDEX(INDIRECT(CONCATENATE("'", A30, " Index'!K:K")), COUNTA(INDIRECT(CONCATENATE("'", A30, " Index'!B:B")))-1)</f>
        <v>109.08628345873936</v>
      </c>
      <c r="C50" s="15">
        <f ca="1">INDEX(INDIRECT(CONCATENATE("'", A30, " Index'!K:K")), COUNTA(INDIRECT(CONCATENATE("'", A30, " Index'!B:B"))))</f>
        <v>110.11317380041939</v>
      </c>
      <c r="D50" s="25">
        <f t="shared" ca="1" si="2"/>
        <v>1</v>
      </c>
    </row>
    <row r="51" spans="1:4">
      <c r="A51" s="16" t="str">
        <f>'Permian Basin Index'!L$3</f>
        <v>Permian Basin Composite</v>
      </c>
      <c r="B51" s="17">
        <f ca="1">INDEX(INDIRECT(CONCATENATE("'", A30, " Index'!L:L")), COUNTA(INDIRECT(CONCATENATE("'", A30, " Index'!B:B")))-1)</f>
        <v>92.52031713544703</v>
      </c>
      <c r="C51" s="17">
        <f ca="1">INDEX(INDIRECT(CONCATENATE("'", A30, " Index'!L:L")), COUNTA(INDIRECT(CONCATENATE("'", A30, " Index'!B:B"))))</f>
        <v>93.811714542062148</v>
      </c>
      <c r="D51" s="26">
        <f t="shared" ca="1" si="2"/>
        <v>1.2999999999999972</v>
      </c>
    </row>
  </sheetData>
  <mergeCells count="12">
    <mergeCell ref="A1:D1"/>
    <mergeCell ref="A2:D2"/>
    <mergeCell ref="A16:D16"/>
    <mergeCell ref="A15:D15"/>
    <mergeCell ref="A9:B9"/>
    <mergeCell ref="A10:B10"/>
    <mergeCell ref="A11:B11"/>
    <mergeCell ref="A32:B32"/>
    <mergeCell ref="A33:B33"/>
    <mergeCell ref="A34:B34"/>
    <mergeCell ref="A38:D38"/>
    <mergeCell ref="A39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3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>
      <c r="A1" s="56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22</v>
      </c>
    </row>
    <row r="4" spans="1:12">
      <c r="A4" s="59">
        <v>40209</v>
      </c>
      <c r="B4" s="7">
        <v>66.618285589460754</v>
      </c>
      <c r="C4" s="7">
        <v>53.428770331115338</v>
      </c>
      <c r="D4" s="7">
        <v>69.828397654043883</v>
      </c>
      <c r="E4" s="7">
        <v>97.0125735601505</v>
      </c>
      <c r="F4" s="7">
        <v>70.023578851859185</v>
      </c>
      <c r="G4" s="7">
        <v>97.099895705531225</v>
      </c>
      <c r="H4" s="7">
        <v>76.488686797179184</v>
      </c>
      <c r="I4" s="7">
        <v>97.512024637530715</v>
      </c>
      <c r="J4" s="7">
        <v>90.490160530045813</v>
      </c>
      <c r="K4" s="7">
        <v>89.481946624803768</v>
      </c>
      <c r="L4" s="9">
        <v>72.450725409349687</v>
      </c>
    </row>
    <row r="5" spans="1:12">
      <c r="A5" s="59">
        <v>40237</v>
      </c>
      <c r="B5" s="7">
        <v>67.477232493604888</v>
      </c>
      <c r="C5" s="7">
        <v>63.168752448682035</v>
      </c>
      <c r="D5" s="7">
        <v>71.073781768155811</v>
      </c>
      <c r="E5" s="7">
        <v>99.482265170273664</v>
      </c>
      <c r="F5" s="7">
        <v>71.172367891421231</v>
      </c>
      <c r="G5" s="7">
        <v>98.310207095289684</v>
      </c>
      <c r="H5" s="7">
        <v>78.242165164592805</v>
      </c>
      <c r="I5" s="7">
        <v>96.667704764870763</v>
      </c>
      <c r="J5" s="7">
        <v>91.703200712001845</v>
      </c>
      <c r="K5" s="7">
        <v>89.95290423861853</v>
      </c>
      <c r="L5" s="9">
        <v>73.563383296992384</v>
      </c>
    </row>
    <row r="6" spans="1:12">
      <c r="A6" s="59">
        <v>40268</v>
      </c>
      <c r="B6" s="7">
        <v>70.735328669836761</v>
      </c>
      <c r="C6" s="7">
        <v>81.528271852419905</v>
      </c>
      <c r="D6" s="7">
        <v>69.915284917819136</v>
      </c>
      <c r="E6" s="7">
        <v>99.405087307457308</v>
      </c>
      <c r="F6" s="7">
        <v>72.163999930229778</v>
      </c>
      <c r="G6" s="7">
        <v>96.638898637303171</v>
      </c>
      <c r="H6" s="7">
        <v>80.115446401829715</v>
      </c>
      <c r="I6" s="7">
        <v>98.356344510190667</v>
      </c>
      <c r="J6" s="7">
        <v>91.149421498500175</v>
      </c>
      <c r="K6" s="7">
        <v>90.423861852433276</v>
      </c>
      <c r="L6" s="9">
        <v>76.105713411646107</v>
      </c>
    </row>
    <row r="7" spans="1:12">
      <c r="A7" s="59">
        <v>40298</v>
      </c>
      <c r="B7" s="7">
        <v>73.896094085952484</v>
      </c>
      <c r="C7" s="7">
        <v>80.781718444652356</v>
      </c>
      <c r="D7" s="7">
        <v>73.564549996379696</v>
      </c>
      <c r="E7" s="7">
        <v>100.60134418111072</v>
      </c>
      <c r="F7" s="7">
        <v>72.430440635882547</v>
      </c>
      <c r="G7" s="7">
        <v>112.17845463311276</v>
      </c>
      <c r="H7" s="7">
        <v>80.997631170528493</v>
      </c>
      <c r="I7" s="7">
        <v>95.601923942004916</v>
      </c>
      <c r="J7" s="7">
        <v>91.676830273263676</v>
      </c>
      <c r="K7" s="7">
        <v>90.894819466248038</v>
      </c>
      <c r="L7" s="9">
        <v>79.129644350585963</v>
      </c>
    </row>
    <row r="8" spans="1:12">
      <c r="A8" s="59">
        <v>40329</v>
      </c>
      <c r="B8" s="7">
        <v>71.056933052918026</v>
      </c>
      <c r="C8" s="7">
        <v>83.146404042037972</v>
      </c>
      <c r="D8" s="7">
        <v>75.331257693143144</v>
      </c>
      <c r="E8" s="7">
        <v>100.49844036402226</v>
      </c>
      <c r="F8" s="7">
        <v>72.51998900483521</v>
      </c>
      <c r="G8" s="7">
        <v>97.14355707995891</v>
      </c>
      <c r="H8" s="7">
        <v>81.55308083970921</v>
      </c>
      <c r="I8" s="7">
        <v>96.086369770580291</v>
      </c>
      <c r="J8" s="7">
        <v>91.18897715660745</v>
      </c>
      <c r="K8" s="7">
        <v>91.836734693877546</v>
      </c>
      <c r="L8" s="9">
        <v>76.889380616672341</v>
      </c>
    </row>
    <row r="9" spans="1:12">
      <c r="A9" s="59">
        <v>40359</v>
      </c>
      <c r="B9" s="7">
        <v>72.657302228734309</v>
      </c>
      <c r="C9" s="7">
        <v>92.536947033947584</v>
      </c>
      <c r="D9" s="7">
        <v>75.823618854536235</v>
      </c>
      <c r="E9" s="7">
        <v>99.93246937003569</v>
      </c>
      <c r="F9" s="7">
        <v>72.72105956975669</v>
      </c>
      <c r="G9" s="7">
        <v>121.49165419516083</v>
      </c>
      <c r="H9" s="7">
        <v>82.489721458327665</v>
      </c>
      <c r="I9" s="7">
        <v>97.387452853039903</v>
      </c>
      <c r="J9" s="7">
        <v>91.782312028216367</v>
      </c>
      <c r="K9" s="7">
        <v>91.365777080062799</v>
      </c>
      <c r="L9" s="9">
        <v>79.291299595952964</v>
      </c>
    </row>
    <row r="10" spans="1:12">
      <c r="A10" s="59">
        <v>40390</v>
      </c>
      <c r="B10" s="7">
        <v>73.55947193853126</v>
      </c>
      <c r="C10" s="7">
        <v>79.209524429143841</v>
      </c>
      <c r="D10" s="7">
        <v>78.198537397726454</v>
      </c>
      <c r="E10" s="7">
        <v>99.945332347171757</v>
      </c>
      <c r="F10" s="7">
        <v>74.733954692156729</v>
      </c>
      <c r="G10" s="7">
        <v>126.68355558782456</v>
      </c>
      <c r="H10" s="7">
        <v>82.261006888665008</v>
      </c>
      <c r="I10" s="7">
        <v>96.792276549361574</v>
      </c>
      <c r="J10" s="7">
        <v>90.595642284998519</v>
      </c>
      <c r="K10" s="7">
        <v>90.423861852433276</v>
      </c>
      <c r="L10" s="9">
        <v>79.862763731264835</v>
      </c>
    </row>
    <row r="11" spans="1:12">
      <c r="A11" s="59">
        <v>40421</v>
      </c>
      <c r="B11" s="7">
        <v>75.151773631887863</v>
      </c>
      <c r="C11" s="7">
        <v>73.503766497455501</v>
      </c>
      <c r="D11" s="7">
        <v>77.329664759973937</v>
      </c>
      <c r="E11" s="7">
        <v>99.76525066726694</v>
      </c>
      <c r="F11" s="7">
        <v>76.794967767984176</v>
      </c>
      <c r="G11" s="7">
        <v>123.60147857753905</v>
      </c>
      <c r="H11" s="7">
        <v>83.045171127508368</v>
      </c>
      <c r="I11" s="7">
        <v>98.217931416311984</v>
      </c>
      <c r="J11" s="7">
        <v>92.375646899825298</v>
      </c>
      <c r="K11" s="7">
        <v>89.95290423861853</v>
      </c>
      <c r="L11" s="9">
        <v>80.658098023953457</v>
      </c>
    </row>
    <row r="12" spans="1:12">
      <c r="A12" s="59">
        <v>40451</v>
      </c>
      <c r="B12" s="7">
        <v>75.255121446082512</v>
      </c>
      <c r="C12" s="7">
        <v>73.201078142216105</v>
      </c>
      <c r="D12" s="7">
        <v>77.995800448917535</v>
      </c>
      <c r="E12" s="7">
        <v>99.070649901919793</v>
      </c>
      <c r="F12" s="7">
        <v>78.635011694393583</v>
      </c>
      <c r="G12" s="7">
        <v>123.118613421243</v>
      </c>
      <c r="H12" s="7">
        <v>82.282789228632879</v>
      </c>
      <c r="I12" s="7">
        <v>97.982629156718232</v>
      </c>
      <c r="J12" s="7">
        <v>92.573425190361604</v>
      </c>
      <c r="K12" s="7">
        <v>91.836734693877546</v>
      </c>
      <c r="L12" s="9">
        <v>80.91205205636571</v>
      </c>
    </row>
    <row r="13" spans="1:12">
      <c r="A13" s="59">
        <v>40482</v>
      </c>
      <c r="B13" s="7">
        <v>77.835379081317697</v>
      </c>
      <c r="C13" s="7">
        <v>65.950080011718569</v>
      </c>
      <c r="D13" s="7">
        <v>79.588733618130476</v>
      </c>
      <c r="E13" s="7">
        <v>100.45985143261407</v>
      </c>
      <c r="F13" s="7">
        <v>78.016002298834835</v>
      </c>
      <c r="G13" s="7">
        <v>119.22135414709777</v>
      </c>
      <c r="H13" s="7">
        <v>84.395676205516381</v>
      </c>
      <c r="I13" s="7">
        <v>99.93425378040763</v>
      </c>
      <c r="J13" s="7">
        <v>92.467943435408912</v>
      </c>
      <c r="K13" s="7">
        <v>91.836734693877546</v>
      </c>
      <c r="L13" s="9">
        <v>82.486305455409394</v>
      </c>
    </row>
    <row r="14" spans="1:12">
      <c r="A14" s="59">
        <v>40512</v>
      </c>
      <c r="B14" s="7">
        <v>79.382078250554414</v>
      </c>
      <c r="C14" s="7">
        <v>68.927998805718602</v>
      </c>
      <c r="D14" s="7">
        <v>80.602418362175072</v>
      </c>
      <c r="E14" s="7">
        <v>100.75569990674342</v>
      </c>
      <c r="F14" s="7">
        <v>77.274394099257449</v>
      </c>
      <c r="G14" s="7">
        <v>115.50374866368712</v>
      </c>
      <c r="H14" s="7">
        <v>84.6788466250987</v>
      </c>
      <c r="I14" s="7">
        <v>101.52600436001245</v>
      </c>
      <c r="J14" s="7">
        <v>92.019645976859934</v>
      </c>
      <c r="K14" s="7">
        <v>91.836734693877546</v>
      </c>
      <c r="L14" s="9">
        <v>83.470897083334066</v>
      </c>
    </row>
    <row r="15" spans="1:12">
      <c r="A15" s="59">
        <v>40543</v>
      </c>
      <c r="B15" s="7">
        <v>81.553259965021212</v>
      </c>
      <c r="C15" s="7">
        <v>72.185370001851481</v>
      </c>
      <c r="D15" s="7">
        <v>80.457606255882993</v>
      </c>
      <c r="E15" s="7">
        <v>99.868154484355401</v>
      </c>
      <c r="F15" s="7">
        <v>76.649010021330014</v>
      </c>
      <c r="G15" s="7">
        <v>110.888341248533</v>
      </c>
      <c r="H15" s="7">
        <v>85.46301086394206</v>
      </c>
      <c r="I15" s="7">
        <v>102.17654590124226</v>
      </c>
      <c r="J15" s="7">
        <v>91.821867686323628</v>
      </c>
      <c r="K15" s="7">
        <v>92.778649921507068</v>
      </c>
      <c r="L15" s="9">
        <v>84.831411816194219</v>
      </c>
    </row>
    <row r="16" spans="1:12">
      <c r="A16" s="59">
        <v>40574</v>
      </c>
      <c r="B16" s="7">
        <v>82.822041184196735</v>
      </c>
      <c r="C16" s="7">
        <v>60.684169529302004</v>
      </c>
      <c r="D16" s="7">
        <v>83.064224169140545</v>
      </c>
      <c r="E16" s="7">
        <v>100.66565906679101</v>
      </c>
      <c r="F16" s="7">
        <v>77.06203853587246</v>
      </c>
      <c r="G16" s="7">
        <v>115.96717527109753</v>
      </c>
      <c r="H16" s="7">
        <v>87.608571350777353</v>
      </c>
      <c r="I16" s="7">
        <v>99.532855808159454</v>
      </c>
      <c r="J16" s="7">
        <v>93.259056597554135</v>
      </c>
      <c r="K16" s="7">
        <v>92.307692307692307</v>
      </c>
      <c r="L16" s="9">
        <v>85.828732180517235</v>
      </c>
    </row>
    <row r="17" spans="1:12">
      <c r="A17" s="59">
        <v>40602</v>
      </c>
      <c r="B17" s="7">
        <v>83.206051665852613</v>
      </c>
      <c r="C17" s="7">
        <v>71.934349048455516</v>
      </c>
      <c r="D17" s="7">
        <v>83.38281080298313</v>
      </c>
      <c r="E17" s="7">
        <v>100.65279608965496</v>
      </c>
      <c r="F17" s="7">
        <v>77.503797451782006</v>
      </c>
      <c r="G17" s="7">
        <v>113.41538979394049</v>
      </c>
      <c r="H17" s="7">
        <v>86.726386582078575</v>
      </c>
      <c r="I17" s="7">
        <v>100.23876258694072</v>
      </c>
      <c r="J17" s="7">
        <v>94.2347628308666</v>
      </c>
      <c r="K17" s="7">
        <v>93.720565149136576</v>
      </c>
      <c r="L17" s="9">
        <v>86.371441902836281</v>
      </c>
    </row>
    <row r="18" spans="1:12">
      <c r="A18" s="59">
        <v>40633</v>
      </c>
      <c r="B18" s="7">
        <v>88.762509092738838</v>
      </c>
      <c r="C18" s="7">
        <v>87.336556895921618</v>
      </c>
      <c r="D18" s="7">
        <v>88.653971472015058</v>
      </c>
      <c r="E18" s="7">
        <v>101.65610830626748</v>
      </c>
      <c r="F18" s="7">
        <v>78.03178742862022</v>
      </c>
      <c r="G18" s="7">
        <v>112.6846349225498</v>
      </c>
      <c r="H18" s="7">
        <v>87.97887113023117</v>
      </c>
      <c r="I18" s="7">
        <v>99.671268902038136</v>
      </c>
      <c r="J18" s="7">
        <v>95.869730032633413</v>
      </c>
      <c r="K18" s="7">
        <v>94.191522762951337</v>
      </c>
      <c r="L18" s="9">
        <v>90.737249791586649</v>
      </c>
    </row>
    <row r="19" spans="1:12">
      <c r="A19" s="59">
        <v>40663</v>
      </c>
      <c r="B19" s="7">
        <v>92.620418687711847</v>
      </c>
      <c r="C19" s="7">
        <v>66.490166337881021</v>
      </c>
      <c r="D19" s="7">
        <v>87.843023676779382</v>
      </c>
      <c r="E19" s="7">
        <v>99.18641669614432</v>
      </c>
      <c r="F19" s="7">
        <v>79.659781446427601</v>
      </c>
      <c r="G19" s="7">
        <v>110.08850348592794</v>
      </c>
      <c r="H19" s="7">
        <v>89.87393470743595</v>
      </c>
      <c r="I19" s="7">
        <v>100.22492127755285</v>
      </c>
      <c r="J19" s="7">
        <v>94.683060289415565</v>
      </c>
      <c r="K19" s="7">
        <v>95.604395604395606</v>
      </c>
      <c r="L19" s="9">
        <v>92.792559212976883</v>
      </c>
    </row>
    <row r="20" spans="1:12">
      <c r="A20" s="59">
        <v>40694</v>
      </c>
      <c r="B20" s="7">
        <v>91.731513623730422</v>
      </c>
      <c r="C20" s="7">
        <v>99.325565857395517</v>
      </c>
      <c r="D20" s="7">
        <v>86.974151039026864</v>
      </c>
      <c r="E20" s="7">
        <v>98.671897610702004</v>
      </c>
      <c r="F20" s="7">
        <v>81.354863848876221</v>
      </c>
      <c r="G20" s="7">
        <v>109.73398301703897</v>
      </c>
      <c r="H20" s="7">
        <v>91.518501375010217</v>
      </c>
      <c r="I20" s="7">
        <v>100.82009758123118</v>
      </c>
      <c r="J20" s="7">
        <v>96.278471833075116</v>
      </c>
      <c r="K20" s="7">
        <v>96.075353218210367</v>
      </c>
      <c r="L20" s="9">
        <v>93.063698043644251</v>
      </c>
    </row>
    <row r="21" spans="1:12">
      <c r="A21" s="59">
        <v>40724</v>
      </c>
      <c r="B21" s="7">
        <v>91.224821587517226</v>
      </c>
      <c r="C21" s="7">
        <v>88.358194641942745</v>
      </c>
      <c r="D21" s="7">
        <v>91.231626964014197</v>
      </c>
      <c r="E21" s="7">
        <v>98.826253336334702</v>
      </c>
      <c r="F21" s="7">
        <v>83.370487615116005</v>
      </c>
      <c r="G21" s="7">
        <v>112.24098166032942</v>
      </c>
      <c r="H21" s="7">
        <v>92.07395104419092</v>
      </c>
      <c r="I21" s="7">
        <v>100.84778020000692</v>
      </c>
      <c r="J21" s="7">
        <v>96.397138807396914</v>
      </c>
      <c r="K21" s="7">
        <v>95.133437990580845</v>
      </c>
      <c r="L21" s="9">
        <v>92.840159371304537</v>
      </c>
    </row>
    <row r="22" spans="1:12">
      <c r="A22" s="59">
        <v>40755</v>
      </c>
      <c r="B22" s="7">
        <v>92.834109167120971</v>
      </c>
      <c r="C22" s="7">
        <v>85.145930209811993</v>
      </c>
      <c r="D22" s="7">
        <v>90.913040330171597</v>
      </c>
      <c r="E22" s="7">
        <v>99.225005627552491</v>
      </c>
      <c r="F22" s="7">
        <v>84.394888038709198</v>
      </c>
      <c r="G22" s="7">
        <v>117.63245150807204</v>
      </c>
      <c r="H22" s="7">
        <v>95.243281509516166</v>
      </c>
      <c r="I22" s="7">
        <v>100.95851067510986</v>
      </c>
      <c r="J22" s="7">
        <v>95.658766522728016</v>
      </c>
      <c r="K22" s="7">
        <v>97.017268445839875</v>
      </c>
      <c r="L22" s="9">
        <v>94.386298559545807</v>
      </c>
    </row>
    <row r="23" spans="1:12">
      <c r="A23" s="59">
        <v>40786</v>
      </c>
      <c r="B23" s="7">
        <v>89.679012621575765</v>
      </c>
      <c r="C23" s="7">
        <v>103.34109727023019</v>
      </c>
      <c r="D23" s="7">
        <v>92.100499601766714</v>
      </c>
      <c r="E23" s="7">
        <v>98.491815930797188</v>
      </c>
      <c r="F23" s="7">
        <v>85.295354537983414</v>
      </c>
      <c r="G23" s="7">
        <v>122.17758308567727</v>
      </c>
      <c r="H23" s="7">
        <v>94.382879080785258</v>
      </c>
      <c r="I23" s="7">
        <v>99.837364614692547</v>
      </c>
      <c r="J23" s="7">
        <v>96.568546659195036</v>
      </c>
      <c r="K23" s="7">
        <v>95.604395604395606</v>
      </c>
      <c r="L23" s="9">
        <v>92.845198852280589</v>
      </c>
    </row>
    <row r="24" spans="1:12">
      <c r="A24" s="59">
        <v>40816</v>
      </c>
      <c r="B24" s="7">
        <v>90.229972931233121</v>
      </c>
      <c r="C24" s="7">
        <v>91.0857593732743</v>
      </c>
      <c r="D24" s="7">
        <v>95.315328361451023</v>
      </c>
      <c r="E24" s="7">
        <v>98.903431199151044</v>
      </c>
      <c r="F24" s="7">
        <v>86.379291829503131</v>
      </c>
      <c r="G24" s="7">
        <v>119.72874603734438</v>
      </c>
      <c r="H24" s="7">
        <v>94.818525880142673</v>
      </c>
      <c r="I24" s="7">
        <v>101.01387591266133</v>
      </c>
      <c r="J24" s="7">
        <v>96.212545736229686</v>
      </c>
      <c r="K24" s="7">
        <v>96.075353218210367</v>
      </c>
      <c r="L24" s="9">
        <v>93.125970448445017</v>
      </c>
    </row>
    <row r="25" spans="1:12">
      <c r="A25" s="59">
        <v>40847</v>
      </c>
      <c r="B25" s="7">
        <v>91.714909234116945</v>
      </c>
      <c r="C25" s="7">
        <v>75.548981532267618</v>
      </c>
      <c r="D25" s="7">
        <v>90.99992759394685</v>
      </c>
      <c r="E25" s="7">
        <v>97.321285011415895</v>
      </c>
      <c r="F25" s="7">
        <v>87.523232327733226</v>
      </c>
      <c r="G25" s="7">
        <v>108.87295705968863</v>
      </c>
      <c r="H25" s="7">
        <v>94.513573120592483</v>
      </c>
      <c r="I25" s="7">
        <v>99.615903664486666</v>
      </c>
      <c r="J25" s="7">
        <v>97.320104163233012</v>
      </c>
      <c r="K25" s="7">
        <v>96.075353218210367</v>
      </c>
      <c r="L25" s="9">
        <v>92.951693723902011</v>
      </c>
    </row>
    <row r="26" spans="1:12">
      <c r="A26" s="59">
        <v>40877</v>
      </c>
      <c r="B26" s="7">
        <v>95.969631804637601</v>
      </c>
      <c r="C26" s="7">
        <v>74.308805771957793</v>
      </c>
      <c r="D26" s="7">
        <v>95.460140467743102</v>
      </c>
      <c r="E26" s="7">
        <v>96.961121651606263</v>
      </c>
      <c r="F26" s="7">
        <v>88.668993243645929</v>
      </c>
      <c r="G26" s="7">
        <v>107.66405348721781</v>
      </c>
      <c r="H26" s="7">
        <v>96.027445748359511</v>
      </c>
      <c r="I26" s="7">
        <v>99.117616526523406</v>
      </c>
      <c r="J26" s="7">
        <v>96.383953588027822</v>
      </c>
      <c r="K26" s="7">
        <v>96.546310832025114</v>
      </c>
      <c r="L26" s="9">
        <v>95.987840713989812</v>
      </c>
    </row>
    <row r="27" spans="1:12">
      <c r="A27" s="59">
        <v>40908</v>
      </c>
      <c r="B27" s="7">
        <v>96.769354648156494</v>
      </c>
      <c r="C27" s="7">
        <v>79.176875919459803</v>
      </c>
      <c r="D27" s="7">
        <v>95.286365940192596</v>
      </c>
      <c r="E27" s="7">
        <v>97.552818599864935</v>
      </c>
      <c r="F27" s="7">
        <v>89.759257971556664</v>
      </c>
      <c r="G27" s="7">
        <v>95.205429133782545</v>
      </c>
      <c r="H27" s="7">
        <v>96.071010428295253</v>
      </c>
      <c r="I27" s="7">
        <v>99.602062355098795</v>
      </c>
      <c r="J27" s="7">
        <v>96.647657975409572</v>
      </c>
      <c r="K27" s="7">
        <v>97.488226059654636</v>
      </c>
      <c r="L27" s="9">
        <v>96.182828414818047</v>
      </c>
    </row>
    <row r="28" spans="1:12">
      <c r="A28" s="59">
        <v>40939</v>
      </c>
      <c r="B28" s="7">
        <v>97.895570051693014</v>
      </c>
      <c r="C28" s="7">
        <v>77.595244252414901</v>
      </c>
      <c r="D28" s="7">
        <v>95.22844109767577</v>
      </c>
      <c r="E28" s="7">
        <v>97.797215165450041</v>
      </c>
      <c r="F28" s="7">
        <v>91.027863180935682</v>
      </c>
      <c r="G28" s="7">
        <v>93.006214801090607</v>
      </c>
      <c r="H28" s="7">
        <v>97.214583276608494</v>
      </c>
      <c r="I28" s="7">
        <v>101.13844769715215</v>
      </c>
      <c r="J28" s="7">
        <v>97.240992847018489</v>
      </c>
      <c r="K28" s="7">
        <v>97.017268445839875</v>
      </c>
      <c r="L28" s="9">
        <v>96.849032052974522</v>
      </c>
    </row>
    <row r="29" spans="1:12">
      <c r="A29" s="59">
        <v>40968</v>
      </c>
      <c r="B29" s="7">
        <v>98.877119243359317</v>
      </c>
      <c r="C29" s="7">
        <v>94.483481844625061</v>
      </c>
      <c r="D29" s="7">
        <v>98.269495329809573</v>
      </c>
      <c r="E29" s="7">
        <v>94.87731935556485</v>
      </c>
      <c r="F29" s="7">
        <v>92.500540751164777</v>
      </c>
      <c r="G29" s="7">
        <v>85.808241689971041</v>
      </c>
      <c r="H29" s="7">
        <v>99.338361423475916</v>
      </c>
      <c r="I29" s="7">
        <v>103.43610505553825</v>
      </c>
      <c r="J29" s="7">
        <v>96.990473679005831</v>
      </c>
      <c r="K29" s="7">
        <v>97.959183673469383</v>
      </c>
      <c r="L29" s="9">
        <v>97.905001622230941</v>
      </c>
    </row>
    <row r="30" spans="1:12">
      <c r="A30" s="59">
        <v>40999</v>
      </c>
      <c r="B30" s="7">
        <v>102.15509774737831</v>
      </c>
      <c r="C30" s="7">
        <v>91.083412239940401</v>
      </c>
      <c r="D30" s="7">
        <v>96.763449424371871</v>
      </c>
      <c r="E30" s="7">
        <v>97.244107148599539</v>
      </c>
      <c r="F30" s="7">
        <v>93.296343958915855</v>
      </c>
      <c r="G30" s="7">
        <v>81.41119141442006</v>
      </c>
      <c r="H30" s="7">
        <v>97.737359435837391</v>
      </c>
      <c r="I30" s="7">
        <v>101.52600436001245</v>
      </c>
      <c r="J30" s="7">
        <v>96.845436265945878</v>
      </c>
      <c r="K30" s="7">
        <v>97.959183673469383</v>
      </c>
      <c r="L30" s="9">
        <v>99.617801799956496</v>
      </c>
    </row>
    <row r="31" spans="1:12">
      <c r="A31" s="59">
        <v>41029</v>
      </c>
      <c r="B31" s="7">
        <v>102.48448694686628</v>
      </c>
      <c r="C31" s="7">
        <v>92.292747885349385</v>
      </c>
      <c r="D31" s="7">
        <v>98.559119542393745</v>
      </c>
      <c r="E31" s="7">
        <v>97.424188828504356</v>
      </c>
      <c r="F31" s="7">
        <v>95.160244655902005</v>
      </c>
      <c r="G31" s="7">
        <v>87.11544074639454</v>
      </c>
      <c r="H31" s="7">
        <v>98.957170474038179</v>
      </c>
      <c r="I31" s="7">
        <v>101.19381293470363</v>
      </c>
      <c r="J31" s="7">
        <v>97.280548505125751</v>
      </c>
      <c r="K31" s="7">
        <v>99.843014128728413</v>
      </c>
      <c r="L31" s="9">
        <v>100.51216346957271</v>
      </c>
    </row>
    <row r="32" spans="1:12">
      <c r="A32" s="59">
        <v>41060</v>
      </c>
      <c r="B32" s="7">
        <v>101.15656862669306</v>
      </c>
      <c r="C32" s="7">
        <v>111.43777038458765</v>
      </c>
      <c r="D32" s="7">
        <v>101.94772282962856</v>
      </c>
      <c r="E32" s="7">
        <v>98.286008296620253</v>
      </c>
      <c r="F32" s="7">
        <v>97.047259827019204</v>
      </c>
      <c r="G32" s="7">
        <v>100.35144969357033</v>
      </c>
      <c r="H32" s="7">
        <v>98.739347074359458</v>
      </c>
      <c r="I32" s="7">
        <v>99.519014498771583</v>
      </c>
      <c r="J32" s="7">
        <v>98.678181758248996</v>
      </c>
      <c r="K32" s="7">
        <v>99.843014128728413</v>
      </c>
      <c r="L32" s="9">
        <v>100.92554079236224</v>
      </c>
    </row>
    <row r="33" spans="1:12">
      <c r="A33" s="59">
        <v>41090</v>
      </c>
      <c r="B33" s="7">
        <v>98.580762968470921</v>
      </c>
      <c r="C33" s="7">
        <v>105.97000729205818</v>
      </c>
      <c r="D33" s="7">
        <v>99.862428499022514</v>
      </c>
      <c r="E33" s="7">
        <v>99.237868604688558</v>
      </c>
      <c r="F33" s="7">
        <v>98.574140409824807</v>
      </c>
      <c r="G33" s="7">
        <v>104.91403445282212</v>
      </c>
      <c r="H33" s="7">
        <v>98.80469409426307</v>
      </c>
      <c r="I33" s="7">
        <v>99.519014498771583</v>
      </c>
      <c r="J33" s="7">
        <v>99.772554965883245</v>
      </c>
      <c r="K33" s="7">
        <v>98.901098901098905</v>
      </c>
      <c r="L33" s="9">
        <v>99.206044844110991</v>
      </c>
    </row>
    <row r="34" spans="1:12">
      <c r="A34" s="59">
        <v>41121</v>
      </c>
      <c r="B34" s="7">
        <v>100.1813475310452</v>
      </c>
      <c r="C34" s="7">
        <v>103.78525341231314</v>
      </c>
      <c r="D34" s="7">
        <v>99.833466077764101</v>
      </c>
      <c r="E34" s="7">
        <v>100.60134418111072</v>
      </c>
      <c r="F34" s="7">
        <v>100.71040462047989</v>
      </c>
      <c r="G34" s="7">
        <v>111.36110796812271</v>
      </c>
      <c r="H34" s="7">
        <v>99.882919922672698</v>
      </c>
      <c r="I34" s="7">
        <v>99.532855808159454</v>
      </c>
      <c r="J34" s="7">
        <v>101.3679665095428</v>
      </c>
      <c r="K34" s="7">
        <v>99.372056514913652</v>
      </c>
      <c r="L34" s="9">
        <v>100.68343992580583</v>
      </c>
    </row>
    <row r="35" spans="1:12">
      <c r="A35" s="59">
        <v>41152</v>
      </c>
      <c r="B35" s="7">
        <v>102.17964583286533</v>
      </c>
      <c r="C35" s="7">
        <v>114.08065242121567</v>
      </c>
      <c r="D35" s="7">
        <v>102.75867062486424</v>
      </c>
      <c r="E35" s="7">
        <v>102.1449014374377</v>
      </c>
      <c r="F35" s="7">
        <v>102.43457468982572</v>
      </c>
      <c r="G35" s="7">
        <v>115.18117668941061</v>
      </c>
      <c r="H35" s="7">
        <v>99.371034933427723</v>
      </c>
      <c r="I35" s="7">
        <v>100.75089103429184</v>
      </c>
      <c r="J35" s="7">
        <v>102.50189537528431</v>
      </c>
      <c r="K35" s="7">
        <v>100.78492935635792</v>
      </c>
      <c r="L35" s="9">
        <v>102.78697615275524</v>
      </c>
    </row>
    <row r="36" spans="1:12">
      <c r="A36" s="59">
        <v>41182</v>
      </c>
      <c r="B36" s="7">
        <v>101.54260482170909</v>
      </c>
      <c r="C36" s="7">
        <v>101.37814539569855</v>
      </c>
      <c r="D36" s="7">
        <v>101.28158714068496</v>
      </c>
      <c r="E36" s="7">
        <v>101.21876708364151</v>
      </c>
      <c r="F36" s="7">
        <v>103.82998499364975</v>
      </c>
      <c r="G36" s="7">
        <v>107.54028848610491</v>
      </c>
      <c r="H36" s="7">
        <v>102.61660358864052</v>
      </c>
      <c r="I36" s="7">
        <v>98.937679504481125</v>
      </c>
      <c r="J36" s="7">
        <v>102.98974849194053</v>
      </c>
      <c r="K36" s="7">
        <v>101.25588697017268</v>
      </c>
      <c r="L36" s="9">
        <v>101.82866156324486</v>
      </c>
    </row>
    <row r="37" spans="1:12">
      <c r="A37" s="59">
        <v>41213</v>
      </c>
      <c r="B37" s="7">
        <v>99.518207409323665</v>
      </c>
      <c r="C37" s="7">
        <v>108.33826009042944</v>
      </c>
      <c r="D37" s="7">
        <v>99.370067337629422</v>
      </c>
      <c r="E37" s="7">
        <v>103.23825449400263</v>
      </c>
      <c r="F37" s="7">
        <v>106.00070882458405</v>
      </c>
      <c r="G37" s="7">
        <v>109.80057434815846</v>
      </c>
      <c r="H37" s="7">
        <v>102.95422985814251</v>
      </c>
      <c r="I37" s="7">
        <v>99.366760095505029</v>
      </c>
      <c r="J37" s="7">
        <v>102.31730230411708</v>
      </c>
      <c r="K37" s="7">
        <v>101.72684458398744</v>
      </c>
      <c r="L37" s="9">
        <v>100.81943911117111</v>
      </c>
    </row>
    <row r="38" spans="1:12">
      <c r="A38" s="59">
        <v>41243</v>
      </c>
      <c r="B38" s="7">
        <v>98.215207888385962</v>
      </c>
      <c r="C38" s="7">
        <v>98.33987518678552</v>
      </c>
      <c r="D38" s="7">
        <v>102.67178336108898</v>
      </c>
      <c r="E38" s="7">
        <v>103.68845869376467</v>
      </c>
      <c r="F38" s="7">
        <v>108.40823023163598</v>
      </c>
      <c r="G38" s="7">
        <v>104.39474820965783</v>
      </c>
      <c r="H38" s="7">
        <v>101.91956870966864</v>
      </c>
      <c r="I38" s="7">
        <v>97.747326897124466</v>
      </c>
      <c r="J38" s="7">
        <v>101.23611431585194</v>
      </c>
      <c r="K38" s="7">
        <v>102.1978021978022</v>
      </c>
      <c r="L38" s="9">
        <v>99.718967257742079</v>
      </c>
    </row>
    <row r="39" spans="1:12">
      <c r="A39" s="59">
        <v>41274</v>
      </c>
      <c r="B39" s="7">
        <v>97.291591341566317</v>
      </c>
      <c r="C39" s="7">
        <v>101.0289848824393</v>
      </c>
      <c r="D39" s="7">
        <v>103.45376873506625</v>
      </c>
      <c r="E39" s="7">
        <v>104.24156671061517</v>
      </c>
      <c r="F39" s="7">
        <v>110.66073156215124</v>
      </c>
      <c r="G39" s="7">
        <v>99.084368423677759</v>
      </c>
      <c r="H39" s="7">
        <v>102.46412720886541</v>
      </c>
      <c r="I39" s="7">
        <v>97.332087615488419</v>
      </c>
      <c r="J39" s="7">
        <v>102.77878498203513</v>
      </c>
      <c r="K39" s="7">
        <v>103.13971742543171</v>
      </c>
      <c r="L39" s="9">
        <v>99.18440101633125</v>
      </c>
    </row>
    <row r="40" spans="1:12">
      <c r="A40" s="59">
        <v>41305</v>
      </c>
      <c r="B40" s="7">
        <v>99.90375928307725</v>
      </c>
      <c r="C40" s="7">
        <v>77.62696618303174</v>
      </c>
      <c r="D40" s="7">
        <v>107.88501918760409</v>
      </c>
      <c r="E40" s="7">
        <v>105.27060488149982</v>
      </c>
      <c r="F40" s="7">
        <v>109.5399340265884</v>
      </c>
      <c r="G40" s="7">
        <v>98.778837844390466</v>
      </c>
      <c r="H40" s="7">
        <v>101.66907180003813</v>
      </c>
      <c r="I40" s="7">
        <v>97.581231184470056</v>
      </c>
      <c r="J40" s="7">
        <v>105.00708705541088</v>
      </c>
      <c r="K40" s="7">
        <v>102.1978021978022</v>
      </c>
      <c r="L40" s="9">
        <v>100.51377781459507</v>
      </c>
    </row>
    <row r="41" spans="1:12">
      <c r="A41" s="59">
        <v>41333</v>
      </c>
      <c r="B41" s="7">
        <v>100.84153521656822</v>
      </c>
      <c r="C41" s="7">
        <v>90.501359877193394</v>
      </c>
      <c r="D41" s="7">
        <v>105.97349938454855</v>
      </c>
      <c r="E41" s="7">
        <v>105.3992346528604</v>
      </c>
      <c r="F41" s="7">
        <v>108.62735903506251</v>
      </c>
      <c r="G41" s="7">
        <v>87.153169584567337</v>
      </c>
      <c r="H41" s="7">
        <v>101.65818063005419</v>
      </c>
      <c r="I41" s="7">
        <v>95.989480604865221</v>
      </c>
      <c r="J41" s="7">
        <v>105.67953324323433</v>
      </c>
      <c r="K41" s="7">
        <v>103.13971742543171</v>
      </c>
      <c r="L41" s="9">
        <v>100.81896756426185</v>
      </c>
    </row>
    <row r="42" spans="1:12">
      <c r="A42" s="59">
        <v>41364</v>
      </c>
      <c r="B42" s="7">
        <v>100.84666993213133</v>
      </c>
      <c r="C42" s="7">
        <v>100.00306649688945</v>
      </c>
      <c r="D42" s="7">
        <v>104.32264137281877</v>
      </c>
      <c r="E42" s="7">
        <v>104.52455220760845</v>
      </c>
      <c r="F42" s="7">
        <v>108.44771921122276</v>
      </c>
      <c r="G42" s="7">
        <v>81.860830911914093</v>
      </c>
      <c r="H42" s="7">
        <v>102.82353581833529</v>
      </c>
      <c r="I42" s="7">
        <v>95.80954358282294</v>
      </c>
      <c r="J42" s="7">
        <v>106.08827504367603</v>
      </c>
      <c r="K42" s="7">
        <v>103.13971742543171</v>
      </c>
      <c r="L42" s="9">
        <v>100.72466130279155</v>
      </c>
    </row>
    <row r="43" spans="1:12">
      <c r="A43" s="59">
        <v>41394</v>
      </c>
      <c r="B43" s="7">
        <v>100.65924946846552</v>
      </c>
      <c r="C43" s="7">
        <v>104.4405022766091</v>
      </c>
      <c r="D43" s="7">
        <v>107.04510897110998</v>
      </c>
      <c r="E43" s="7">
        <v>109.11663504518121</v>
      </c>
      <c r="F43" s="7">
        <v>109.21389570427064</v>
      </c>
      <c r="G43" s="7">
        <v>86.37532024783907</v>
      </c>
      <c r="H43" s="7">
        <v>103.70572058703407</v>
      </c>
      <c r="I43" s="7">
        <v>99.657427592650265</v>
      </c>
      <c r="J43" s="7">
        <v>106.76072123149949</v>
      </c>
      <c r="K43" s="7">
        <v>104.55259026687598</v>
      </c>
      <c r="L43" s="9">
        <v>101.4653698042858</v>
      </c>
    </row>
    <row r="44" spans="1:12">
      <c r="A44" s="59">
        <v>41425</v>
      </c>
      <c r="B44" s="7">
        <v>101.71021438561759</v>
      </c>
      <c r="C44" s="7">
        <v>109.7782695450114</v>
      </c>
      <c r="D44" s="7">
        <v>106.92925928607632</v>
      </c>
      <c r="E44" s="7">
        <v>110.67305527864424</v>
      </c>
      <c r="F44" s="7">
        <v>109.85296067325906</v>
      </c>
      <c r="G44" s="7">
        <v>91.458551066521622</v>
      </c>
      <c r="H44" s="7">
        <v>103.36809431753206</v>
      </c>
      <c r="I44" s="7">
        <v>99.754316758365334</v>
      </c>
      <c r="J44" s="7">
        <v>106.52338728285592</v>
      </c>
      <c r="K44" s="7">
        <v>105.02354788069074</v>
      </c>
      <c r="L44" s="9">
        <v>102.56835020629175</v>
      </c>
    </row>
    <row r="45" spans="1:12">
      <c r="A45" s="59">
        <v>41455</v>
      </c>
      <c r="B45" s="7">
        <v>102.47515069927636</v>
      </c>
      <c r="C45" s="7">
        <v>112.18881524002684</v>
      </c>
      <c r="D45" s="7">
        <v>106.92925928607632</v>
      </c>
      <c r="E45" s="7">
        <v>110.54442550728366</v>
      </c>
      <c r="F45" s="7">
        <v>110.16143760354869</v>
      </c>
      <c r="G45" s="7">
        <v>95.15649866671771</v>
      </c>
      <c r="H45" s="7">
        <v>103.72750292700194</v>
      </c>
      <c r="I45" s="7">
        <v>98.356344510190667</v>
      </c>
      <c r="J45" s="7">
        <v>106.47064640537957</v>
      </c>
      <c r="K45" s="7">
        <v>105.02354788069074</v>
      </c>
      <c r="L45" s="9">
        <v>103.27497739737694</v>
      </c>
    </row>
    <row r="46" spans="1:12">
      <c r="A46" s="59">
        <v>41486</v>
      </c>
      <c r="B46" s="7">
        <v>105.212666701174</v>
      </c>
      <c r="C46" s="7">
        <v>121.04390687220935</v>
      </c>
      <c r="D46" s="7">
        <v>107.10303381362682</v>
      </c>
      <c r="E46" s="7">
        <v>109.63115413062353</v>
      </c>
      <c r="F46" s="7">
        <v>121.89286584133396</v>
      </c>
      <c r="G46" s="7">
        <v>98.447302482856159</v>
      </c>
      <c r="H46" s="7">
        <v>103.10670623791761</v>
      </c>
      <c r="I46" s="7">
        <v>97.525865946918572</v>
      </c>
      <c r="J46" s="7">
        <v>106.51020206348683</v>
      </c>
      <c r="K46" s="7">
        <v>104.55259026687598</v>
      </c>
      <c r="L46" s="9">
        <v>105.53902842926102</v>
      </c>
    </row>
    <row r="47" spans="1:12">
      <c r="A47" s="59">
        <v>41517</v>
      </c>
      <c r="B47" s="8">
        <v>106.11827281486266</v>
      </c>
      <c r="C47" s="8">
        <v>118.21603132385358</v>
      </c>
      <c r="D47" s="8">
        <v>106.63963507349214</v>
      </c>
      <c r="E47" s="8">
        <v>110.10708428465769</v>
      </c>
      <c r="F47" s="8">
        <v>133.62154354034371</v>
      </c>
      <c r="G47" s="8">
        <v>108.34904768204792</v>
      </c>
      <c r="H47" s="8">
        <v>103.49878835733929</v>
      </c>
      <c r="I47" s="8">
        <v>96.833800477525173</v>
      </c>
      <c r="J47" s="8">
        <v>107.02442561888124</v>
      </c>
      <c r="K47" s="8">
        <v>104.08163265306122</v>
      </c>
      <c r="L47" s="9">
        <v>106.7121669604615</v>
      </c>
    </row>
    <row r="48" spans="1:12">
      <c r="A48" s="59">
        <v>41547</v>
      </c>
      <c r="B48" s="8">
        <v>106.12196463902031</v>
      </c>
      <c r="C48" s="8">
        <v>112.03027138660433</v>
      </c>
      <c r="D48" s="8">
        <v>106.81340960104265</v>
      </c>
      <c r="E48" s="8">
        <v>110.58301443869183</v>
      </c>
      <c r="F48" s="8">
        <v>145.45492889235686</v>
      </c>
      <c r="G48" s="8">
        <v>107.52173238428675</v>
      </c>
      <c r="H48" s="8">
        <v>104.0869115364718</v>
      </c>
      <c r="I48" s="8">
        <v>95.560400013841303</v>
      </c>
      <c r="J48" s="8">
        <v>107.39361176121568</v>
      </c>
      <c r="K48" s="8">
        <v>105.02354788069074</v>
      </c>
      <c r="L48" s="9">
        <v>106.91599619385825</v>
      </c>
    </row>
    <row r="49" spans="1:12">
      <c r="A49" s="59">
        <v>41578</v>
      </c>
      <c r="B49" s="8">
        <v>103.95744018569671</v>
      </c>
      <c r="C49" s="8">
        <v>110.11891194873741</v>
      </c>
      <c r="D49" s="8">
        <v>109.21729056549127</v>
      </c>
      <c r="E49" s="8">
        <v>109.42534649644661</v>
      </c>
      <c r="F49" s="8">
        <v>146.4373749394974</v>
      </c>
      <c r="G49" s="8">
        <v>108.1986545048178</v>
      </c>
      <c r="H49" s="8">
        <v>101.27698968061644</v>
      </c>
      <c r="I49" s="8">
        <v>96.47392643344061</v>
      </c>
      <c r="J49" s="8">
        <v>107.05079605761941</v>
      </c>
      <c r="K49" s="8">
        <v>105.49450549450549</v>
      </c>
      <c r="L49" s="9">
        <v>105.57754234391984</v>
      </c>
    </row>
    <row r="50" spans="1:12">
      <c r="A50" s="59">
        <v>41608</v>
      </c>
      <c r="B50" s="8">
        <v>102.96768733119939</v>
      </c>
      <c r="C50" s="8">
        <v>95.530964975067064</v>
      </c>
      <c r="D50" s="8">
        <v>107.62435739627833</v>
      </c>
      <c r="E50" s="8">
        <v>110.49297359873943</v>
      </c>
      <c r="F50" s="8">
        <v>147.47168272614996</v>
      </c>
      <c r="G50" s="8">
        <v>111.047100406114</v>
      </c>
      <c r="H50" s="8">
        <v>100.6235194815803</v>
      </c>
      <c r="I50" s="8">
        <v>98.024153084881831</v>
      </c>
      <c r="J50" s="8">
        <v>108.14516926525366</v>
      </c>
      <c r="K50" s="8">
        <v>106.90737833594976</v>
      </c>
      <c r="L50" s="9">
        <v>104.85820769088058</v>
      </c>
    </row>
    <row r="51" spans="1:12">
      <c r="A51" s="59">
        <v>41639</v>
      </c>
      <c r="B51" s="8">
        <v>105.09976291947251</v>
      </c>
      <c r="C51" s="8">
        <v>97.787945682587917</v>
      </c>
      <c r="D51" s="8">
        <v>108.11671855767142</v>
      </c>
      <c r="E51" s="8">
        <v>110.89172588995723</v>
      </c>
      <c r="F51" s="8">
        <v>148.21720176033105</v>
      </c>
      <c r="G51" s="8">
        <v>107.38501102706552</v>
      </c>
      <c r="H51" s="8">
        <v>101.86511285974896</v>
      </c>
      <c r="I51" s="8">
        <v>97.941105228554619</v>
      </c>
      <c r="J51" s="8">
        <v>109.01539374361342</v>
      </c>
      <c r="K51" s="8">
        <v>106.90737833594976</v>
      </c>
      <c r="L51" s="9">
        <v>106.24160959476352</v>
      </c>
    </row>
    <row r="52" spans="1:12">
      <c r="A52" s="59">
        <v>41670</v>
      </c>
      <c r="B52" s="8">
        <v>105.01841482177268</v>
      </c>
      <c r="C52" s="8">
        <v>97.199315594070256</v>
      </c>
      <c r="D52" s="8">
        <v>110.4337122583448</v>
      </c>
      <c r="E52" s="8">
        <v>111.53487474676014</v>
      </c>
      <c r="F52" s="8">
        <v>149.46731483180275</v>
      </c>
      <c r="G52" s="8">
        <v>113.17130850895671</v>
      </c>
      <c r="H52" s="8">
        <v>103.46611484738749</v>
      </c>
      <c r="I52" s="8">
        <v>96.833800477525173</v>
      </c>
      <c r="J52" s="8">
        <v>110.65036094538023</v>
      </c>
      <c r="K52" s="8">
        <v>106.90737833594976</v>
      </c>
      <c r="L52" s="9">
        <v>106.69589291205708</v>
      </c>
    </row>
    <row r="53" spans="1:12">
      <c r="A53" s="59">
        <v>41698</v>
      </c>
      <c r="B53" s="8">
        <v>108.21153614787582</v>
      </c>
      <c r="C53" s="8">
        <v>94.715404587971264</v>
      </c>
      <c r="D53" s="8">
        <v>112.63485627398451</v>
      </c>
      <c r="E53" s="8">
        <v>113.14274688876741</v>
      </c>
      <c r="F53" s="8">
        <v>150.72828357596859</v>
      </c>
      <c r="G53" s="8">
        <v>106.24733014899354</v>
      </c>
      <c r="H53" s="8">
        <v>104.31562610613445</v>
      </c>
      <c r="I53" s="8">
        <v>96.598498217931422</v>
      </c>
      <c r="J53" s="8">
        <v>113.03688565118502</v>
      </c>
      <c r="K53" s="8">
        <v>106.90737833594976</v>
      </c>
      <c r="L53" s="9">
        <v>108.65687119867458</v>
      </c>
    </row>
    <row r="54" spans="1:12">
      <c r="A54" s="59">
        <v>41729</v>
      </c>
      <c r="B54" s="8">
        <v>110.18990660378728</v>
      </c>
      <c r="C54" s="8">
        <v>121.1487357350002</v>
      </c>
      <c r="D54" s="8">
        <v>113.67750343928752</v>
      </c>
      <c r="E54" s="8">
        <v>113.86307360838666</v>
      </c>
      <c r="F54" s="8">
        <v>152.41253272637525</v>
      </c>
      <c r="G54" s="8">
        <v>81.016844628251434</v>
      </c>
      <c r="H54" s="8">
        <v>106.079995643532</v>
      </c>
      <c r="I54" s="8">
        <v>96.792276549361574</v>
      </c>
      <c r="J54" s="8">
        <v>113.72251705837756</v>
      </c>
      <c r="K54" s="8">
        <v>107.37833594976452</v>
      </c>
      <c r="L54" s="9">
        <v>109.62992887153393</v>
      </c>
    </row>
    <row r="55" spans="1:12">
      <c r="A55" s="59">
        <v>41759</v>
      </c>
      <c r="B55" s="8">
        <v>113.48639387487079</v>
      </c>
      <c r="C55" s="8">
        <v>120.11372203421055</v>
      </c>
      <c r="D55" s="8">
        <v>114.60430091955688</v>
      </c>
      <c r="E55" s="8">
        <v>112.20374955783517</v>
      </c>
      <c r="F55" s="8">
        <v>152.4255192487729</v>
      </c>
      <c r="G55" s="8">
        <v>111.3865079440755</v>
      </c>
      <c r="H55" s="8">
        <v>106.48296893293762</v>
      </c>
      <c r="I55" s="8">
        <v>96.764593930585832</v>
      </c>
      <c r="J55" s="8">
        <v>116.86059926822033</v>
      </c>
      <c r="K55" s="8">
        <v>108.32025117739404</v>
      </c>
      <c r="L55" s="9">
        <v>113.29877835894105</v>
      </c>
    </row>
    <row r="56" spans="1:12">
      <c r="A56" s="59">
        <v>41790</v>
      </c>
      <c r="B56" s="8">
        <v>114.62776134825309</v>
      </c>
      <c r="C56" s="8">
        <v>120.17369614014927</v>
      </c>
      <c r="D56" s="8">
        <v>116.31308377380348</v>
      </c>
      <c r="E56" s="8">
        <v>112.69254268900536</v>
      </c>
      <c r="F56" s="8">
        <v>153.15932860859996</v>
      </c>
      <c r="G56" s="8">
        <v>113.77058963930507</v>
      </c>
      <c r="H56" s="8">
        <v>106.31960138317859</v>
      </c>
      <c r="I56" s="8">
        <v>96.238624173846844</v>
      </c>
      <c r="J56" s="8">
        <v>114.11807363945017</v>
      </c>
      <c r="K56" s="8">
        <v>110.20408163265306</v>
      </c>
      <c r="L56" s="9">
        <v>114.40044512256127</v>
      </c>
    </row>
    <row r="57" spans="1:12">
      <c r="A57" s="59">
        <v>41820</v>
      </c>
      <c r="B57" s="8">
        <v>116.68021705985657</v>
      </c>
      <c r="C57" s="8">
        <v>166.51135692860075</v>
      </c>
      <c r="D57" s="8">
        <v>116.39997103757874</v>
      </c>
      <c r="E57" s="8">
        <v>113.24565070585587</v>
      </c>
      <c r="F57" s="8">
        <v>153.80736079010137</v>
      </c>
      <c r="G57" s="8">
        <v>119.70258619143411</v>
      </c>
      <c r="H57" s="8">
        <v>107.0602009420862</v>
      </c>
      <c r="I57" s="8">
        <v>97.788850825288065</v>
      </c>
      <c r="J57" s="8">
        <v>116.49141312588588</v>
      </c>
      <c r="K57" s="8">
        <v>110.20408163265306</v>
      </c>
      <c r="L57" s="9">
        <v>117.16225782745143</v>
      </c>
    </row>
    <row r="58" spans="1:12">
      <c r="A58" s="59">
        <v>41851</v>
      </c>
      <c r="B58" s="8">
        <v>117.02394528983862</v>
      </c>
      <c r="C58" s="8">
        <v>148.1035343856762</v>
      </c>
      <c r="D58" s="8">
        <v>117.41365578162335</v>
      </c>
      <c r="E58" s="8">
        <v>115.40663086471363</v>
      </c>
      <c r="F58" s="8">
        <v>156.09230331014831</v>
      </c>
      <c r="G58" s="8">
        <v>114.35875106088469</v>
      </c>
      <c r="H58" s="8">
        <v>106.76613935251994</v>
      </c>
      <c r="I58" s="8">
        <v>94.716080141181351</v>
      </c>
      <c r="J58" s="8">
        <v>117.69126808847282</v>
      </c>
      <c r="K58" s="8">
        <v>111.61695447409733</v>
      </c>
      <c r="L58" s="9">
        <v>116.97909819655059</v>
      </c>
    </row>
    <row r="59" spans="1:12">
      <c r="A59" s="59">
        <v>41882</v>
      </c>
      <c r="B59" s="8">
        <v>115.24965814596534</v>
      </c>
      <c r="C59" s="8">
        <v>138.17512963410826</v>
      </c>
      <c r="D59" s="8">
        <v>115.47317355730939</v>
      </c>
      <c r="E59" s="8">
        <v>116.51284689841464</v>
      </c>
      <c r="F59" s="8">
        <v>158.49217112124194</v>
      </c>
      <c r="G59" s="8">
        <v>119.66759111912141</v>
      </c>
      <c r="H59" s="8">
        <v>106.84237754240749</v>
      </c>
      <c r="I59" s="8">
        <v>94.951382400775117</v>
      </c>
      <c r="J59" s="8">
        <v>115.93763391238421</v>
      </c>
      <c r="K59" s="8">
        <v>110.67503924646782</v>
      </c>
      <c r="L59" s="9">
        <v>115.70108435622745</v>
      </c>
    </row>
    <row r="60" spans="1:12">
      <c r="A60" s="59">
        <v>41912</v>
      </c>
      <c r="B60" s="8">
        <v>114.49799876965088</v>
      </c>
      <c r="C60" s="8">
        <v>129.89586470591334</v>
      </c>
      <c r="D60" s="8">
        <v>115.3283614510173</v>
      </c>
      <c r="E60" s="8">
        <v>119.48419461684406</v>
      </c>
      <c r="F60" s="8">
        <v>160.96496151314966</v>
      </c>
      <c r="G60" s="8">
        <v>119.69054597982844</v>
      </c>
      <c r="H60" s="8">
        <v>108.54140005990143</v>
      </c>
      <c r="I60" s="8">
        <v>95.588082632617045</v>
      </c>
      <c r="J60" s="8">
        <v>118.62741866367801</v>
      </c>
      <c r="K60" s="8">
        <v>112.55886970172685</v>
      </c>
      <c r="L60" s="9">
        <v>115.46982498496124</v>
      </c>
    </row>
    <row r="61" spans="1:12">
      <c r="A61" s="59">
        <v>41943</v>
      </c>
      <c r="B61" s="8">
        <v>112.48051795706093</v>
      </c>
      <c r="C61" s="8">
        <v>144.35868734408317</v>
      </c>
      <c r="D61" s="8">
        <v>117.76120483672435</v>
      </c>
      <c r="E61" s="8">
        <v>118.76386789722481</v>
      </c>
      <c r="F61" s="8">
        <v>162.24936109745013</v>
      </c>
      <c r="G61" s="8">
        <v>128.47974693355187</v>
      </c>
      <c r="H61" s="8">
        <v>109.28199961880905</v>
      </c>
      <c r="I61" s="8">
        <v>96.570815599155679</v>
      </c>
      <c r="J61" s="8">
        <v>118.64060388304711</v>
      </c>
      <c r="K61" s="8">
        <v>113.97174254317112</v>
      </c>
      <c r="L61" s="9">
        <v>115.23853103595644</v>
      </c>
    </row>
    <row r="62" spans="1:12">
      <c r="A62" s="59">
        <v>41973</v>
      </c>
      <c r="B62" s="8">
        <v>110.02711116152194</v>
      </c>
      <c r="C62" s="8">
        <v>123.61613160098862</v>
      </c>
      <c r="D62" s="8">
        <v>118.57215263196004</v>
      </c>
      <c r="E62" s="8">
        <v>119.26552400553108</v>
      </c>
      <c r="F62" s="8">
        <v>164.24361675219757</v>
      </c>
      <c r="G62" s="8">
        <v>126.18453319467893</v>
      </c>
      <c r="H62" s="8">
        <v>110.1532932175239</v>
      </c>
      <c r="I62" s="8">
        <v>96.972213571403856</v>
      </c>
      <c r="J62" s="8">
        <v>117.63852721099647</v>
      </c>
      <c r="K62" s="8">
        <v>115.38461538461539</v>
      </c>
      <c r="L62" s="9">
        <v>113.36323079283505</v>
      </c>
    </row>
    <row r="63" spans="1:12">
      <c r="A63" s="59">
        <v>42004</v>
      </c>
      <c r="B63" s="8">
        <v>103.59182094522502</v>
      </c>
      <c r="C63" s="8">
        <v>117.20644914366031</v>
      </c>
      <c r="D63" s="8">
        <v>118.19564115560061</v>
      </c>
      <c r="E63" s="8">
        <v>119.76718011383734</v>
      </c>
      <c r="F63" s="8">
        <v>165.99690449930816</v>
      </c>
      <c r="G63" s="8">
        <v>125.44600370948795</v>
      </c>
      <c r="H63" s="8">
        <v>110.0008168377488</v>
      </c>
      <c r="I63" s="8">
        <v>97.373611543652032</v>
      </c>
      <c r="J63" s="8">
        <v>118.75927085736889</v>
      </c>
      <c r="K63" s="8">
        <v>115.85557299843015</v>
      </c>
      <c r="L63" s="9">
        <v>109.12500454983366</v>
      </c>
    </row>
    <row r="64" spans="1:12">
      <c r="A64" s="59">
        <v>42035</v>
      </c>
      <c r="B64" s="8">
        <v>95.163878412257233</v>
      </c>
      <c r="C64" s="8">
        <v>82.397652190751145</v>
      </c>
      <c r="D64" s="8">
        <v>114.16986460068061</v>
      </c>
      <c r="E64" s="8">
        <v>117.5676110235714</v>
      </c>
      <c r="F64" s="8">
        <v>166.98860485104456</v>
      </c>
      <c r="G64" s="8">
        <v>114.70405934455958</v>
      </c>
      <c r="H64" s="8">
        <v>111.68894818525879</v>
      </c>
      <c r="I64" s="8">
        <v>97.622755112633655</v>
      </c>
      <c r="J64" s="8">
        <v>118.08682466954544</v>
      </c>
      <c r="K64" s="8">
        <v>115.38461538461539</v>
      </c>
      <c r="L64" s="9">
        <v>102.1697115062923</v>
      </c>
    </row>
    <row r="65" spans="1:12">
      <c r="A65" s="59">
        <v>42063</v>
      </c>
      <c r="B65" s="8">
        <v>87.993598638284382</v>
      </c>
      <c r="C65" s="8">
        <v>74.721802000311868</v>
      </c>
      <c r="D65" s="8">
        <v>112.83759322279343</v>
      </c>
      <c r="E65" s="8">
        <v>120.93771103321863</v>
      </c>
      <c r="F65" s="8">
        <v>166.58937815300521</v>
      </c>
      <c r="G65" s="8">
        <v>120.22578990451821</v>
      </c>
      <c r="H65" s="8">
        <v>109.0206115391946</v>
      </c>
      <c r="I65" s="8">
        <v>99.87888854285616</v>
      </c>
      <c r="J65" s="8">
        <v>117.54623067541286</v>
      </c>
      <c r="K65" s="8">
        <v>114.44270015698586</v>
      </c>
      <c r="L65" s="9">
        <v>97.434892637922431</v>
      </c>
    </row>
    <row r="66" spans="1:12">
      <c r="A66" s="59">
        <v>42094</v>
      </c>
      <c r="B66" s="8">
        <v>81.679685221806935</v>
      </c>
      <c r="C66" s="8">
        <v>106.8257236201523</v>
      </c>
      <c r="D66" s="8">
        <v>114.43052639200637</v>
      </c>
      <c r="E66" s="8">
        <v>120.71904042190565</v>
      </c>
      <c r="F66" s="8">
        <v>165.88590600096242</v>
      </c>
      <c r="G66" s="8">
        <v>123.21459168498032</v>
      </c>
      <c r="H66" s="8">
        <v>108.69387643967653</v>
      </c>
      <c r="I66" s="8">
        <v>99.394442714280771</v>
      </c>
      <c r="J66" s="8">
        <v>119.02297524475064</v>
      </c>
      <c r="K66" s="8">
        <v>113.0298273155416</v>
      </c>
      <c r="L66" s="9">
        <v>94.140039159057054</v>
      </c>
    </row>
    <row r="67" spans="1:12">
      <c r="A67" s="59">
        <v>42124</v>
      </c>
      <c r="B67" s="8">
        <v>80.387562224336762</v>
      </c>
      <c r="C67" s="8">
        <v>98.884305388761064</v>
      </c>
      <c r="D67" s="8">
        <v>108.17464340018826</v>
      </c>
      <c r="E67" s="8">
        <v>122.24973470109657</v>
      </c>
      <c r="F67" s="8">
        <v>166.06017738642117</v>
      </c>
      <c r="G67" s="8">
        <v>119.69950329998102</v>
      </c>
      <c r="H67" s="8">
        <v>106.21068968333924</v>
      </c>
      <c r="I67" s="8">
        <v>99.228347001626361</v>
      </c>
      <c r="J67" s="8">
        <v>119.14164221907242</v>
      </c>
      <c r="K67" s="8">
        <v>111.61695447409733</v>
      </c>
      <c r="L67" s="9">
        <v>92.382740413240526</v>
      </c>
    </row>
    <row r="68" spans="1:12">
      <c r="A68" s="59">
        <v>42155</v>
      </c>
      <c r="B68" s="8">
        <v>79.7149926720775</v>
      </c>
      <c r="C68" s="8">
        <v>139.04828413952521</v>
      </c>
      <c r="D68" s="8">
        <v>108.31945550648034</v>
      </c>
      <c r="E68" s="8">
        <v>123.79329195742355</v>
      </c>
      <c r="F68" s="8">
        <v>165.80760885005384</v>
      </c>
      <c r="G68" s="8">
        <v>114.25262462759174</v>
      </c>
      <c r="H68" s="8">
        <v>105.2522667247529</v>
      </c>
      <c r="I68" s="8">
        <v>99.892729852244017</v>
      </c>
      <c r="J68" s="8">
        <v>118.9570491479052</v>
      </c>
      <c r="K68" s="8">
        <v>111.14599686028258</v>
      </c>
      <c r="L68" s="9">
        <v>92.553629699593117</v>
      </c>
    </row>
    <row r="69" spans="1:12">
      <c r="A69" s="59">
        <v>42185</v>
      </c>
      <c r="B69" s="8">
        <v>79.365478829749748</v>
      </c>
      <c r="C69" s="8">
        <v>147.29166145214074</v>
      </c>
      <c r="D69" s="8">
        <v>105.91557454203172</v>
      </c>
      <c r="E69" s="8">
        <v>124.08914043155288</v>
      </c>
      <c r="F69" s="8">
        <v>165.92349371942527</v>
      </c>
      <c r="G69" s="8">
        <v>118.12915135893576</v>
      </c>
      <c r="H69" s="8">
        <v>104.41364663598988</v>
      </c>
      <c r="I69" s="8">
        <v>100.15571473061351</v>
      </c>
      <c r="J69" s="8">
        <v>119.99868147806309</v>
      </c>
      <c r="K69" s="8">
        <v>110.20408163265306</v>
      </c>
      <c r="L69" s="9">
        <v>92.444819855347831</v>
      </c>
    </row>
    <row r="70" spans="1:12">
      <c r="A70" s="59">
        <v>42216</v>
      </c>
      <c r="B70" s="8">
        <v>76.005470284491523</v>
      </c>
      <c r="C70" s="8">
        <v>145.30701923908771</v>
      </c>
      <c r="D70" s="8">
        <v>109.01455361668235</v>
      </c>
      <c r="E70" s="8">
        <v>122.31404958677686</v>
      </c>
      <c r="F70" s="8">
        <v>164.98950806775656</v>
      </c>
      <c r="G70" s="8">
        <v>115.20445939785623</v>
      </c>
      <c r="H70" s="8">
        <v>103.95621749666458</v>
      </c>
      <c r="I70" s="8">
        <v>100.6401605591889</v>
      </c>
      <c r="J70" s="8">
        <v>119.73497709068134</v>
      </c>
      <c r="K70" s="8">
        <v>110.20408163265306</v>
      </c>
      <c r="L70" s="9">
        <v>90.204624373546594</v>
      </c>
    </row>
    <row r="71" spans="1:12">
      <c r="A71" s="59">
        <v>42247</v>
      </c>
      <c r="B71" s="8">
        <v>74.114947219991805</v>
      </c>
      <c r="C71" s="8">
        <v>116.52335990754472</v>
      </c>
      <c r="D71" s="8">
        <v>104.75707769169503</v>
      </c>
      <c r="E71" s="8">
        <v>119.90867286233399</v>
      </c>
      <c r="F71" s="8">
        <v>164.51637897523395</v>
      </c>
      <c r="G71" s="8">
        <v>115.58032767167238</v>
      </c>
      <c r="H71" s="8">
        <v>103.69482941705013</v>
      </c>
      <c r="I71" s="8">
        <v>100.19723865877712</v>
      </c>
      <c r="J71" s="8">
        <v>120.82935029831559</v>
      </c>
      <c r="K71" s="8">
        <v>108.32025117739404</v>
      </c>
      <c r="L71" s="9">
        <v>87.848515192429673</v>
      </c>
    </row>
    <row r="72" spans="1:12">
      <c r="A72" s="59">
        <v>42277</v>
      </c>
      <c r="B72" s="8">
        <v>74.177779389794907</v>
      </c>
      <c r="C72" s="8">
        <v>111.91417260015825</v>
      </c>
      <c r="D72" s="8">
        <v>102.03461009340381</v>
      </c>
      <c r="E72" s="8">
        <v>121.92816027269511</v>
      </c>
      <c r="F72" s="8">
        <v>164.5390240954807</v>
      </c>
      <c r="G72" s="8">
        <v>120.36177660672342</v>
      </c>
      <c r="H72" s="8">
        <v>101.37501021047186</v>
      </c>
      <c r="I72" s="8">
        <v>100.73704972490398</v>
      </c>
      <c r="J72" s="8">
        <v>121.15898078254277</v>
      </c>
      <c r="K72" s="8">
        <v>109.73312401883831</v>
      </c>
      <c r="L72" s="9">
        <v>87.945252802151813</v>
      </c>
    </row>
    <row r="73" spans="1:12">
      <c r="A73" s="59">
        <v>42308</v>
      </c>
      <c r="B73" s="8">
        <v>72.97191994447202</v>
      </c>
      <c r="C73" s="8">
        <v>102.84558106146899</v>
      </c>
      <c r="D73" s="8">
        <v>96.531750054304538</v>
      </c>
      <c r="E73" s="8">
        <v>124.114866385825</v>
      </c>
      <c r="F73" s="8">
        <v>165.48997899963391</v>
      </c>
      <c r="G73" s="8">
        <v>121.98853135583175</v>
      </c>
      <c r="H73" s="8">
        <v>101.64728946007025</v>
      </c>
      <c r="I73" s="8">
        <v>101.19381293470363</v>
      </c>
      <c r="J73" s="8">
        <v>119.3657909483469</v>
      </c>
      <c r="K73" s="8">
        <v>109.73312401883831</v>
      </c>
      <c r="L73" s="9">
        <v>86.775242587030391</v>
      </c>
    </row>
    <row r="74" spans="1:12">
      <c r="A74" s="59">
        <v>42338</v>
      </c>
      <c r="B74" s="8">
        <v>71.306247436864282</v>
      </c>
      <c r="C74" s="8">
        <v>88.201006869174506</v>
      </c>
      <c r="D74" s="8">
        <v>95.778727101585687</v>
      </c>
      <c r="E74" s="8">
        <v>124.3592629514101</v>
      </c>
      <c r="F74" s="8">
        <v>166.49073894112422</v>
      </c>
      <c r="G74" s="8">
        <v>119.16048717200323</v>
      </c>
      <c r="H74" s="8">
        <v>100.11163449233534</v>
      </c>
      <c r="I74" s="8">
        <v>101.48448043184885</v>
      </c>
      <c r="J74" s="8">
        <v>119.58993967762139</v>
      </c>
      <c r="K74" s="8">
        <v>109.73312401883831</v>
      </c>
      <c r="L74" s="9">
        <v>85.168566320310674</v>
      </c>
    </row>
    <row r="75" spans="1:12">
      <c r="A75" s="59">
        <v>42369</v>
      </c>
      <c r="B75" s="8">
        <v>69.221956089951206</v>
      </c>
      <c r="C75" s="8">
        <v>102.66889977154069</v>
      </c>
      <c r="D75" s="8">
        <v>97.487509955832309</v>
      </c>
      <c r="E75" s="8">
        <v>124.2049072257774</v>
      </c>
      <c r="F75" s="8">
        <v>167.91233787937537</v>
      </c>
      <c r="G75" s="8">
        <v>113.93777937672772</v>
      </c>
      <c r="H75" s="8">
        <v>98.837367604214876</v>
      </c>
      <c r="I75" s="8">
        <v>100.23876258694072</v>
      </c>
      <c r="J75" s="8">
        <v>120.44697893661206</v>
      </c>
      <c r="K75" s="8">
        <v>109.26216640502355</v>
      </c>
      <c r="L75" s="9">
        <v>83.919947404550641</v>
      </c>
    </row>
    <row r="76" spans="1:12">
      <c r="A76" s="59">
        <v>42400</v>
      </c>
      <c r="B76" s="8">
        <v>66.57412996753061</v>
      </c>
      <c r="C76" s="8">
        <v>73.27450230788979</v>
      </c>
      <c r="D76" s="8">
        <v>92.013612337991461</v>
      </c>
      <c r="E76" s="8">
        <v>123.94764768305625</v>
      </c>
      <c r="F76" s="8">
        <v>166.92769009314682</v>
      </c>
      <c r="G76" s="8">
        <v>116.50485081849067</v>
      </c>
      <c r="H76" s="8">
        <v>95.657145968905709</v>
      </c>
      <c r="I76" s="8">
        <v>101.51216305062459</v>
      </c>
      <c r="J76" s="8">
        <v>120.01186669743218</v>
      </c>
      <c r="K76" s="8">
        <v>108.32025117739404</v>
      </c>
      <c r="L76" s="9">
        <v>81.102039150140968</v>
      </c>
    </row>
    <row r="77" spans="1:12">
      <c r="A77" s="59">
        <v>42429</v>
      </c>
      <c r="B77" s="8">
        <v>62.862489442903978</v>
      </c>
      <c r="C77" s="8">
        <v>81.633985763174522</v>
      </c>
      <c r="D77" s="8">
        <v>91.028890015205278</v>
      </c>
      <c r="E77" s="8">
        <v>123.67752516319902</v>
      </c>
      <c r="F77" s="8">
        <v>166.62894791589576</v>
      </c>
      <c r="G77" s="8">
        <v>121.74528982603</v>
      </c>
      <c r="H77" s="8">
        <v>95.831404688648675</v>
      </c>
      <c r="I77" s="8">
        <v>103.28385065227171</v>
      </c>
      <c r="J77" s="8">
        <v>116.70237663579128</v>
      </c>
      <c r="K77" s="8">
        <v>108.32025117739404</v>
      </c>
      <c r="L77" s="9">
        <v>79.046369961030649</v>
      </c>
    </row>
    <row r="78" spans="1:12">
      <c r="A78" s="59">
        <v>42460</v>
      </c>
      <c r="B78" s="8">
        <v>64.479982900360142</v>
      </c>
      <c r="C78" s="8">
        <v>107.4181093239182</v>
      </c>
      <c r="D78" s="8">
        <v>88.161610310621967</v>
      </c>
      <c r="E78" s="8">
        <v>124.74515226549185</v>
      </c>
      <c r="F78" s="8">
        <v>165.12175502268974</v>
      </c>
      <c r="G78" s="8">
        <v>122.30311324189573</v>
      </c>
      <c r="H78" s="8">
        <v>92.651183053339508</v>
      </c>
      <c r="I78" s="8">
        <v>102.24575244818159</v>
      </c>
      <c r="J78" s="8">
        <v>119.37897616771599</v>
      </c>
      <c r="K78" s="8">
        <v>108.79120879120879</v>
      </c>
      <c r="L78" s="9">
        <v>80.440893911361812</v>
      </c>
    </row>
    <row r="79" spans="1:12">
      <c r="A79" s="59">
        <v>42490</v>
      </c>
      <c r="B79" s="8">
        <v>63.476810211492563</v>
      </c>
      <c r="C79" s="8">
        <v>94.734773617385869</v>
      </c>
      <c r="D79" s="8">
        <v>85.23640576352183</v>
      </c>
      <c r="E79" s="8">
        <v>123.85760684310384</v>
      </c>
      <c r="F79" s="8">
        <v>163.70272026805111</v>
      </c>
      <c r="G79" s="8">
        <v>121.03567659449079</v>
      </c>
      <c r="H79" s="8">
        <v>92.05216870422305</v>
      </c>
      <c r="I79" s="8">
        <v>102.05197411675144</v>
      </c>
      <c r="J79" s="8">
        <v>118.0340837920691</v>
      </c>
      <c r="K79" s="8">
        <v>107.37833594976452</v>
      </c>
      <c r="L79" s="9">
        <v>79.032938380554882</v>
      </c>
    </row>
    <row r="80" spans="1:12">
      <c r="A80" s="59">
        <v>42521</v>
      </c>
      <c r="B80" s="8">
        <v>64.469312323619832</v>
      </c>
      <c r="C80" s="8">
        <v>116.74502173949878</v>
      </c>
      <c r="D80" s="8">
        <v>84.425457968286153</v>
      </c>
      <c r="E80" s="8">
        <v>122.5455831752259</v>
      </c>
      <c r="F80" s="8">
        <v>162.3845504465221</v>
      </c>
      <c r="G80" s="8">
        <v>122.81226970600119</v>
      </c>
      <c r="H80" s="8">
        <v>92.37890380374111</v>
      </c>
      <c r="I80" s="8">
        <v>103.09007232084156</v>
      </c>
      <c r="J80" s="8">
        <v>119.04934568348881</v>
      </c>
      <c r="K80" s="8">
        <v>106.90737833594976</v>
      </c>
      <c r="L80" s="9">
        <v>80.141476806706677</v>
      </c>
    </row>
    <row r="81" spans="1:12">
      <c r="A81" s="59">
        <v>42551</v>
      </c>
      <c r="B81" s="8">
        <v>65.245507326487186</v>
      </c>
      <c r="C81" s="8">
        <v>139.06319712171771</v>
      </c>
      <c r="D81" s="8">
        <v>83.38281080298313</v>
      </c>
      <c r="E81" s="8">
        <v>121.74807859279031</v>
      </c>
      <c r="F81" s="8">
        <v>160.87912908034116</v>
      </c>
      <c r="G81" s="8">
        <v>126.5347776486298</v>
      </c>
      <c r="H81" s="8">
        <v>91.965039344351567</v>
      </c>
      <c r="I81" s="8">
        <v>101.37374995674591</v>
      </c>
      <c r="J81" s="8">
        <v>118.77245607673798</v>
      </c>
      <c r="K81" s="8">
        <v>105.96546310832025</v>
      </c>
      <c r="L81" s="9">
        <v>81.043146329038308</v>
      </c>
    </row>
    <row r="82" spans="1:12">
      <c r="A82" s="59">
        <v>42582</v>
      </c>
      <c r="B82" s="8">
        <v>65.428650702999491</v>
      </c>
      <c r="C82" s="8">
        <v>122.91746299324943</v>
      </c>
      <c r="D82" s="8">
        <v>81.58714068496127</v>
      </c>
      <c r="E82" s="8">
        <v>120.73190339904171</v>
      </c>
      <c r="F82" s="8">
        <v>160.39615544885717</v>
      </c>
      <c r="G82" s="8">
        <v>125.28972621710817</v>
      </c>
      <c r="H82" s="8">
        <v>92.248209763933886</v>
      </c>
      <c r="I82" s="8">
        <v>102.01045018858784</v>
      </c>
      <c r="J82" s="8">
        <v>117.94178725648548</v>
      </c>
      <c r="K82" s="8">
        <v>105.49450549450549</v>
      </c>
      <c r="L82" s="9">
        <v>80.568694962386047</v>
      </c>
    </row>
    <row r="83" spans="1:12">
      <c r="A83" s="59">
        <v>42613</v>
      </c>
      <c r="B83" s="8">
        <v>67.229376864360276</v>
      </c>
      <c r="C83" s="8">
        <v>126.59585246449434</v>
      </c>
      <c r="D83" s="8">
        <v>83.209036275432624</v>
      </c>
      <c r="E83" s="8">
        <v>119.80576904524553</v>
      </c>
      <c r="F83" s="8">
        <v>159.44041227372364</v>
      </c>
      <c r="G83" s="8">
        <v>129.73462287011483</v>
      </c>
      <c r="H83" s="8">
        <v>92.487815503580478</v>
      </c>
      <c r="I83" s="8">
        <v>102.78556351430845</v>
      </c>
      <c r="J83" s="8">
        <v>118.46919603124897</v>
      </c>
      <c r="K83" s="8">
        <v>104.55259026687598</v>
      </c>
      <c r="L83" s="9">
        <v>82.010562588560532</v>
      </c>
    </row>
    <row r="84" spans="1:12">
      <c r="A84" s="59">
        <v>42643</v>
      </c>
      <c r="B84" s="8">
        <v>68.555366304377856</v>
      </c>
      <c r="C84" s="8">
        <v>113.47845246345368</v>
      </c>
      <c r="D84" s="8">
        <v>83.759322279342555</v>
      </c>
      <c r="E84" s="8">
        <v>119.57423545679647</v>
      </c>
      <c r="F84" s="8">
        <v>158.42484592306067</v>
      </c>
      <c r="G84" s="8">
        <v>121.33855265292136</v>
      </c>
      <c r="H84" s="8">
        <v>92.781877093146733</v>
      </c>
      <c r="I84" s="8">
        <v>102.39800685144814</v>
      </c>
      <c r="J84" s="8">
        <v>117.66489764973464</v>
      </c>
      <c r="K84" s="8">
        <v>105.96546310832025</v>
      </c>
      <c r="L84" s="9">
        <v>82.332030307624507</v>
      </c>
    </row>
    <row r="85" spans="1:12">
      <c r="A85" s="59">
        <v>42674</v>
      </c>
      <c r="B85" s="8">
        <v>70.392154166923731</v>
      </c>
      <c r="C85" s="8">
        <v>102.23925530212404</v>
      </c>
      <c r="D85" s="8">
        <v>83.12214901165737</v>
      </c>
      <c r="E85" s="8">
        <v>120.0887545422388</v>
      </c>
      <c r="F85" s="8">
        <v>158.15198432898865</v>
      </c>
      <c r="G85" s="8">
        <v>125.04423032334975</v>
      </c>
      <c r="H85" s="8">
        <v>92.977918152857569</v>
      </c>
      <c r="I85" s="8">
        <v>104.47420325962837</v>
      </c>
      <c r="J85" s="8">
        <v>118.28460296008174</v>
      </c>
      <c r="K85" s="8">
        <v>106.90737833594976</v>
      </c>
      <c r="L85" s="9">
        <v>83.560840597879761</v>
      </c>
    </row>
    <row r="86" spans="1:12">
      <c r="A86" s="59">
        <v>42704</v>
      </c>
      <c r="B86" s="8">
        <v>70.459722237011363</v>
      </c>
      <c r="C86" s="8">
        <v>102.47972812955304</v>
      </c>
      <c r="D86" s="8">
        <v>86.945188617768451</v>
      </c>
      <c r="E86" s="8">
        <v>118.22362285751036</v>
      </c>
      <c r="F86" s="8">
        <v>157.86704702732609</v>
      </c>
      <c r="G86" s="8">
        <v>118.40718200852507</v>
      </c>
      <c r="H86" s="8">
        <v>93.576932501974028</v>
      </c>
      <c r="I86" s="8">
        <v>102.09349804491505</v>
      </c>
      <c r="J86" s="8">
        <v>119.44490226456142</v>
      </c>
      <c r="K86" s="8">
        <v>108.32025117739404</v>
      </c>
      <c r="L86" s="9">
        <v>83.624410672675381</v>
      </c>
    </row>
    <row r="87" spans="1:12">
      <c r="A87" s="59">
        <v>42735</v>
      </c>
      <c r="B87" s="8">
        <v>74.725437303996728</v>
      </c>
      <c r="C87" s="8">
        <v>109.80618778525545</v>
      </c>
      <c r="D87" s="8">
        <v>85.699804503656509</v>
      </c>
      <c r="E87" s="8">
        <v>117.88918545197286</v>
      </c>
      <c r="F87" s="8">
        <v>157.63144902119836</v>
      </c>
      <c r="G87" s="8">
        <v>112.86039561377751</v>
      </c>
      <c r="H87" s="8">
        <v>94.448226100688871</v>
      </c>
      <c r="I87" s="8">
        <v>102.91013529879926</v>
      </c>
      <c r="J87" s="8">
        <v>119.97231103932492</v>
      </c>
      <c r="K87" s="8">
        <v>108.79120879120879</v>
      </c>
      <c r="L87" s="9">
        <v>86.313799293623248</v>
      </c>
    </row>
    <row r="88" spans="1:12">
      <c r="A88" s="59">
        <v>42766</v>
      </c>
      <c r="B88" s="8">
        <v>77.243560341606084</v>
      </c>
      <c r="C88" s="8">
        <v>107.23320316465255</v>
      </c>
      <c r="D88" s="8">
        <v>85.960466294982254</v>
      </c>
      <c r="E88" s="8">
        <v>118.14644499469402</v>
      </c>
      <c r="F88" s="8">
        <v>158.47988644007009</v>
      </c>
      <c r="G88" s="8">
        <v>103.61648014426424</v>
      </c>
      <c r="H88" s="8">
        <v>96.212595638086427</v>
      </c>
      <c r="I88" s="8">
        <v>103.1592788677809</v>
      </c>
      <c r="J88" s="8">
        <v>118.35052905692719</v>
      </c>
      <c r="K88" s="8">
        <v>108.79120879120879</v>
      </c>
      <c r="L88" s="9">
        <v>87.558662427215694</v>
      </c>
    </row>
    <row r="89" spans="1:12">
      <c r="A89" s="59">
        <v>42794</v>
      </c>
      <c r="B89" s="8">
        <v>80.02580930546857</v>
      </c>
      <c r="C89" s="8">
        <v>108.25495661932906</v>
      </c>
      <c r="D89" s="8">
        <v>86.800376511476358</v>
      </c>
      <c r="E89" s="8">
        <v>117.4132552979387</v>
      </c>
      <c r="F89" s="8">
        <v>159.65578549558049</v>
      </c>
      <c r="G89" s="8">
        <v>96.483444159284645</v>
      </c>
      <c r="H89" s="8">
        <v>97.443297846271136</v>
      </c>
      <c r="I89" s="8">
        <v>103.47762898370186</v>
      </c>
      <c r="J89" s="8">
        <v>120.1964597685994</v>
      </c>
      <c r="K89" s="8">
        <v>109.73312401883831</v>
      </c>
      <c r="L89" s="9">
        <v>89.29758567517645</v>
      </c>
    </row>
    <row r="90" spans="1:12">
      <c r="A90" s="59">
        <v>42825</v>
      </c>
      <c r="B90" s="8">
        <v>80.635515235805101</v>
      </c>
      <c r="C90" s="8">
        <v>151.43493234649432</v>
      </c>
      <c r="D90" s="8">
        <v>86.887263775251611</v>
      </c>
      <c r="E90" s="8">
        <v>116.06264269865261</v>
      </c>
      <c r="F90" s="8">
        <v>161.51560729323194</v>
      </c>
      <c r="G90" s="8">
        <v>95.604948830691541</v>
      </c>
      <c r="H90" s="8">
        <v>98.543306014648621</v>
      </c>
      <c r="I90" s="8">
        <v>104.41883802207688</v>
      </c>
      <c r="J90" s="8">
        <v>120.69749810462471</v>
      </c>
      <c r="K90" s="8">
        <v>109.26216640502355</v>
      </c>
      <c r="L90" s="9">
        <v>90.653396046697878</v>
      </c>
    </row>
    <row r="91" spans="1:12">
      <c r="A91" s="59">
        <v>42855</v>
      </c>
      <c r="B91" s="8">
        <v>83.610901652047701</v>
      </c>
      <c r="C91" s="8">
        <v>143.85089022221968</v>
      </c>
      <c r="D91" s="8">
        <v>90.188979798711173</v>
      </c>
      <c r="E91" s="8">
        <v>118.14644499469402</v>
      </c>
      <c r="F91" s="8">
        <v>162.53213568102817</v>
      </c>
      <c r="G91" s="8">
        <v>97.088860942387257</v>
      </c>
      <c r="H91" s="8">
        <v>98.630435374520104</v>
      </c>
      <c r="I91" s="8">
        <v>103.94823350288938</v>
      </c>
      <c r="J91" s="8">
        <v>121.5413521442463</v>
      </c>
      <c r="K91" s="8">
        <v>110.67503924646782</v>
      </c>
      <c r="L91" s="9">
        <v>92.892155256310872</v>
      </c>
    </row>
    <row r="92" spans="1:12">
      <c r="A92" s="59">
        <v>42886</v>
      </c>
      <c r="B92" s="8">
        <v>85.096965460963233</v>
      </c>
      <c r="C92" s="8">
        <v>147.75552698296991</v>
      </c>
      <c r="D92" s="8">
        <v>94.880892042574757</v>
      </c>
      <c r="E92" s="8">
        <v>119.62568736534071</v>
      </c>
      <c r="F92" s="8">
        <v>163.76940353247014</v>
      </c>
      <c r="G92" s="8">
        <v>104.50318185257052</v>
      </c>
      <c r="H92" s="8">
        <v>100.2532197021265</v>
      </c>
      <c r="I92" s="8">
        <v>104.03128135921658</v>
      </c>
      <c r="J92" s="8">
        <v>125.08817615453077</v>
      </c>
      <c r="K92" s="8">
        <v>111.14599686028258</v>
      </c>
      <c r="L92" s="9">
        <v>94.797723952944054</v>
      </c>
    </row>
    <row r="93" spans="1:12">
      <c r="A93" s="59">
        <v>42916</v>
      </c>
      <c r="B93" s="8">
        <v>86.425750749617762</v>
      </c>
      <c r="C93" s="8">
        <v>174.73677623751072</v>
      </c>
      <c r="D93" s="8">
        <v>92.621823184418218</v>
      </c>
      <c r="E93" s="8">
        <v>117.7219667492041</v>
      </c>
      <c r="F93" s="8">
        <v>164.69804614701243</v>
      </c>
      <c r="G93" s="8">
        <v>111.87921509254245</v>
      </c>
      <c r="H93" s="8">
        <v>101.65818063005419</v>
      </c>
      <c r="I93" s="8">
        <v>103.07623101145369</v>
      </c>
      <c r="J93" s="8">
        <v>124.90358308336354</v>
      </c>
      <c r="K93" s="8">
        <v>111.14599686028258</v>
      </c>
      <c r="L93" s="9">
        <v>96.472120078588219</v>
      </c>
    </row>
    <row r="94" spans="1:12">
      <c r="A94" s="59">
        <v>42947</v>
      </c>
      <c r="B94" s="8">
        <v>88.550147979246873</v>
      </c>
      <c r="C94" s="8">
        <v>155.58931252413183</v>
      </c>
      <c r="D94" s="8">
        <v>92.448048656867712</v>
      </c>
      <c r="E94" s="8">
        <v>119.31697591407531</v>
      </c>
      <c r="F94" s="8">
        <v>166.60721218075548</v>
      </c>
      <c r="G94" s="8">
        <v>112.68980690131023</v>
      </c>
      <c r="H94" s="8">
        <v>98.674000054455846</v>
      </c>
      <c r="I94" s="8">
        <v>103.57451814941693</v>
      </c>
      <c r="J94" s="8">
        <v>126.61766160134489</v>
      </c>
      <c r="K94" s="8">
        <v>111.14599686028258</v>
      </c>
      <c r="L94" s="9">
        <v>97.429309668919629</v>
      </c>
    </row>
    <row r="95" spans="1:12">
      <c r="A95" s="59">
        <v>42978</v>
      </c>
      <c r="B95" s="8">
        <v>90.582084596551866</v>
      </c>
      <c r="C95" s="8">
        <v>153.63562131611411</v>
      </c>
      <c r="D95" s="8">
        <v>92.534935920642965</v>
      </c>
      <c r="E95" s="8">
        <v>119.79290606810946</v>
      </c>
      <c r="F95" s="8">
        <v>168.15686884020127</v>
      </c>
      <c r="G95" s="8">
        <v>106.77291527239079</v>
      </c>
      <c r="H95" s="8">
        <v>99.436381953331335</v>
      </c>
      <c r="I95" s="8">
        <v>104.05896397799232</v>
      </c>
      <c r="J95" s="8">
        <v>127.47470086033556</v>
      </c>
      <c r="K95" s="8">
        <v>111.14599686028258</v>
      </c>
      <c r="L95" s="9">
        <v>98.53649153512778</v>
      </c>
    </row>
    <row r="96" spans="1:12">
      <c r="A96" s="59">
        <v>43008</v>
      </c>
      <c r="B96" s="8">
        <v>92.5367917464161</v>
      </c>
      <c r="C96" s="8">
        <v>146.54853432637364</v>
      </c>
      <c r="D96" s="8">
        <v>96.502787633046125</v>
      </c>
      <c r="E96" s="8">
        <v>120.25597324500755</v>
      </c>
      <c r="F96" s="8">
        <v>169.71268224237892</v>
      </c>
      <c r="G96" s="8">
        <v>102.25999805733116</v>
      </c>
      <c r="H96" s="8">
        <v>100.90668990116264</v>
      </c>
      <c r="I96" s="8">
        <v>103.60220076819267</v>
      </c>
      <c r="J96" s="8">
        <v>128.62181494544615</v>
      </c>
      <c r="K96" s="8">
        <v>113.97174254317112</v>
      </c>
      <c r="L96" s="9">
        <v>100.07523225617572</v>
      </c>
    </row>
    <row r="97" spans="1:12">
      <c r="A97" s="59">
        <v>43039</v>
      </c>
      <c r="B97" s="8">
        <v>94.757326800072278</v>
      </c>
      <c r="C97" s="8">
        <v>144.78077064957523</v>
      </c>
      <c r="D97" s="8">
        <v>99.456954601404675</v>
      </c>
      <c r="E97" s="8">
        <v>120.48750683345661</v>
      </c>
      <c r="F97" s="8">
        <v>170.9332300300097</v>
      </c>
      <c r="G97" s="8">
        <v>96.092615195214876</v>
      </c>
      <c r="H97" s="8">
        <v>99.534402483186753</v>
      </c>
      <c r="I97" s="8">
        <v>101.99660887919997</v>
      </c>
      <c r="J97" s="8">
        <v>130.30952302468933</v>
      </c>
      <c r="K97" s="8">
        <v>116.32653061224489</v>
      </c>
      <c r="L97" s="9">
        <v>101.5673491271652</v>
      </c>
    </row>
    <row r="98" spans="1:12">
      <c r="A98" s="59">
        <v>43069</v>
      </c>
      <c r="B98" s="8">
        <v>97.491584967182845</v>
      </c>
      <c r="C98" s="8">
        <v>131.96589420337148</v>
      </c>
      <c r="D98" s="8">
        <v>100.41271450293245</v>
      </c>
      <c r="E98" s="8">
        <v>121.20783355307586</v>
      </c>
      <c r="F98" s="8">
        <v>171.71355310541188</v>
      </c>
      <c r="G98" s="8">
        <v>95.211064150982651</v>
      </c>
      <c r="H98" s="8">
        <v>101.13540447082528</v>
      </c>
      <c r="I98" s="8">
        <v>102.27343506695733</v>
      </c>
      <c r="J98" s="8">
        <v>132.1950093944688</v>
      </c>
      <c r="K98" s="8">
        <v>117.73940345368916</v>
      </c>
      <c r="L98" s="9">
        <v>103.34891909809379</v>
      </c>
    </row>
    <row r="99" spans="1:12">
      <c r="A99" s="59">
        <v>43100</v>
      </c>
      <c r="B99" s="8">
        <v>99.949297168866423</v>
      </c>
      <c r="C99" s="8">
        <v>138.90233558609313</v>
      </c>
      <c r="D99" s="8">
        <v>104.43849105785243</v>
      </c>
      <c r="E99" s="8">
        <v>122.10824195259993</v>
      </c>
      <c r="F99" s="8">
        <v>172.66511050666804</v>
      </c>
      <c r="G99" s="8">
        <v>86.954725827041898</v>
      </c>
      <c r="H99" s="8">
        <v>100.73243118141967</v>
      </c>
      <c r="I99" s="8">
        <v>103.53299422125333</v>
      </c>
      <c r="J99" s="8">
        <v>132.35323202689784</v>
      </c>
      <c r="K99" s="8">
        <v>119.15227629513343</v>
      </c>
      <c r="L99" s="9">
        <v>105.14770907206862</v>
      </c>
    </row>
    <row r="100" spans="1:12">
      <c r="A100" s="59">
        <v>43131</v>
      </c>
      <c r="B100" s="8">
        <v>103.91438851448427</v>
      </c>
      <c r="C100" s="8">
        <v>112.49955533248223</v>
      </c>
      <c r="D100" s="8">
        <v>106.46586054594164</v>
      </c>
      <c r="E100" s="8">
        <v>122.84143164935524</v>
      </c>
      <c r="F100" s="8">
        <v>173.72979370638089</v>
      </c>
      <c r="G100" s="8">
        <v>85.800620112708373</v>
      </c>
      <c r="H100" s="8">
        <v>104.02156451656819</v>
      </c>
      <c r="I100" s="8">
        <v>102.25959375756946</v>
      </c>
      <c r="J100" s="8">
        <v>133.50034611200843</v>
      </c>
      <c r="K100" s="8">
        <v>119.62323390894819</v>
      </c>
      <c r="L100" s="9">
        <v>107.41741938278579</v>
      </c>
    </row>
    <row r="101" spans="1:12">
      <c r="A101" s="59">
        <v>43159</v>
      </c>
      <c r="B101" s="8">
        <v>107.13425938900949</v>
      </c>
      <c r="C101" s="8">
        <v>134.90618846931622</v>
      </c>
      <c r="D101" s="8">
        <v>109.04351603794078</v>
      </c>
      <c r="E101" s="8">
        <v>122.78997974081101</v>
      </c>
      <c r="F101" s="8">
        <v>174.73515203097855</v>
      </c>
      <c r="G101" s="8">
        <v>82.119784731399804</v>
      </c>
      <c r="H101" s="8">
        <v>104.96909630517058</v>
      </c>
      <c r="I101" s="8">
        <v>101.92740233226063</v>
      </c>
      <c r="J101" s="8">
        <v>132.80152948544682</v>
      </c>
      <c r="K101" s="8">
        <v>120.09419152276296</v>
      </c>
      <c r="L101" s="9">
        <v>110.07261295690415</v>
      </c>
    </row>
    <row r="102" spans="1:12">
      <c r="A102" s="59">
        <v>43190</v>
      </c>
      <c r="B102" s="8">
        <v>109.96898072067037</v>
      </c>
      <c r="C102" s="8">
        <v>148.01260612651623</v>
      </c>
      <c r="D102" s="8">
        <v>108.78285424661502</v>
      </c>
      <c r="E102" s="8">
        <v>123.47171752902209</v>
      </c>
      <c r="F102" s="8">
        <v>176.5979526806407</v>
      </c>
      <c r="G102" s="8">
        <v>80.869695135057242</v>
      </c>
      <c r="H102" s="8">
        <v>105.65524001415852</v>
      </c>
      <c r="I102" s="8">
        <v>101.56752828817606</v>
      </c>
      <c r="J102" s="8">
        <v>134.2650888354155</v>
      </c>
      <c r="K102" s="8">
        <v>119.62323390894819</v>
      </c>
      <c r="L102" s="9">
        <v>112.17903541429051</v>
      </c>
    </row>
    <row r="103" spans="1:12">
      <c r="A103" s="59">
        <v>43220</v>
      </c>
      <c r="B103" s="8">
        <v>113.37528013283426</v>
      </c>
      <c r="C103" s="8">
        <v>161.90841322005241</v>
      </c>
      <c r="D103" s="8">
        <v>114.95184997465788</v>
      </c>
      <c r="E103" s="8">
        <v>123.45885455188603</v>
      </c>
      <c r="F103" s="8">
        <v>176.59711100873446</v>
      </c>
      <c r="G103" s="8">
        <v>82.435939207329085</v>
      </c>
      <c r="H103" s="8">
        <v>107.092874452038</v>
      </c>
      <c r="I103" s="8">
        <v>100.61247794041316</v>
      </c>
      <c r="J103" s="8">
        <v>133.63219830569932</v>
      </c>
      <c r="K103" s="8">
        <v>122.44897959183673</v>
      </c>
      <c r="L103" s="9">
        <v>115.44402160047079</v>
      </c>
    </row>
    <row r="104" spans="1:12">
      <c r="A104" s="59">
        <v>43251</v>
      </c>
      <c r="B104" s="8">
        <v>117.38946797960253</v>
      </c>
      <c r="C104" s="8">
        <v>175.58526962023205</v>
      </c>
      <c r="D104" s="8">
        <v>116.34204619506191</v>
      </c>
      <c r="E104" s="8">
        <v>123.87046982023989</v>
      </c>
      <c r="F104" s="8">
        <v>177.0888160796822</v>
      </c>
      <c r="G104" s="8">
        <v>91.916299696580367</v>
      </c>
      <c r="H104" s="8">
        <v>109.08595855909822</v>
      </c>
      <c r="I104" s="8">
        <v>99.311394857953559</v>
      </c>
      <c r="J104" s="8">
        <v>133.92227313181922</v>
      </c>
      <c r="K104" s="8">
        <v>122.91993720565149</v>
      </c>
      <c r="L104" s="9">
        <v>118.99033353050879</v>
      </c>
    </row>
    <row r="105" spans="1:12">
      <c r="A105" s="59">
        <v>43281</v>
      </c>
      <c r="B105" s="8">
        <v>118.41041766202147</v>
      </c>
      <c r="C105" s="8">
        <v>183.87483786298</v>
      </c>
      <c r="D105" s="8">
        <v>117.93497936427485</v>
      </c>
      <c r="E105" s="8">
        <v>124.41071485995434</v>
      </c>
      <c r="F105" s="8">
        <v>177.52693053721504</v>
      </c>
      <c r="G105" s="8">
        <v>96.412867962237087</v>
      </c>
      <c r="H105" s="8">
        <v>110.28398725733112</v>
      </c>
      <c r="I105" s="8">
        <v>99.615903664486666</v>
      </c>
      <c r="J105" s="8">
        <v>132.59056597554141</v>
      </c>
      <c r="K105" s="8">
        <v>122.44897959183673</v>
      </c>
      <c r="L105" s="9">
        <v>120.14622215211952</v>
      </c>
    </row>
    <row r="106" spans="1:12">
      <c r="A106" s="59">
        <v>43312</v>
      </c>
      <c r="B106" s="8">
        <v>120.5882823045897</v>
      </c>
      <c r="C106" s="8">
        <v>175.11454514984476</v>
      </c>
      <c r="D106" s="8">
        <v>119.67272463977989</v>
      </c>
      <c r="E106" s="8">
        <v>124.43644081422646</v>
      </c>
      <c r="F106" s="8">
        <v>179.03559062376101</v>
      </c>
      <c r="G106" s="8">
        <v>103.53015550487929</v>
      </c>
      <c r="H106" s="8">
        <v>110.76319873662428</v>
      </c>
      <c r="I106" s="8">
        <v>98.882314266929654</v>
      </c>
      <c r="J106" s="8">
        <v>136.08464910834954</v>
      </c>
      <c r="K106" s="8">
        <v>124.33281004709576</v>
      </c>
      <c r="L106" s="9">
        <v>122.07200257673391</v>
      </c>
    </row>
    <row r="107" spans="1:12">
      <c r="A107" s="59">
        <v>43343</v>
      </c>
      <c r="B107" s="8">
        <v>121.1658597342017</v>
      </c>
      <c r="C107" s="8">
        <v>171.17577309990833</v>
      </c>
      <c r="D107" s="8">
        <v>122.10556802548693</v>
      </c>
      <c r="E107" s="8">
        <v>124.71942631121973</v>
      </c>
      <c r="F107" s="8">
        <v>180.43823529719376</v>
      </c>
      <c r="G107" s="8">
        <v>103.93035575088794</v>
      </c>
      <c r="H107" s="8">
        <v>109.84834045797369</v>
      </c>
      <c r="I107" s="8">
        <v>98.300979272639196</v>
      </c>
      <c r="J107" s="8">
        <v>136.53294656689852</v>
      </c>
      <c r="K107" s="8">
        <v>122.44897959183673</v>
      </c>
      <c r="L107" s="9">
        <v>122.32354578213862</v>
      </c>
    </row>
    <row r="108" spans="1:12">
      <c r="A108" s="59">
        <v>43373</v>
      </c>
      <c r="B108" s="8">
        <v>123.16782576053376</v>
      </c>
      <c r="C108" s="8">
        <v>180.70067467074034</v>
      </c>
      <c r="D108" s="8">
        <v>122.97444066323945</v>
      </c>
      <c r="E108" s="8">
        <v>124.55220760845097</v>
      </c>
      <c r="F108" s="8">
        <v>181.68012244796012</v>
      </c>
      <c r="G108" s="8">
        <v>104.59301118866446</v>
      </c>
      <c r="H108" s="8">
        <v>109.7285375881504</v>
      </c>
      <c r="I108" s="8">
        <v>99.422125333056513</v>
      </c>
      <c r="J108" s="8">
        <v>136.04509345024229</v>
      </c>
      <c r="K108" s="8">
        <v>124.80376766091052</v>
      </c>
      <c r="L108" s="9">
        <v>124.17799181591937</v>
      </c>
    </row>
    <row r="109" spans="1:12">
      <c r="A109" s="59">
        <v>43404</v>
      </c>
      <c r="B109" s="8">
        <v>124.25862468710083</v>
      </c>
      <c r="C109" s="8">
        <v>166.22425003150985</v>
      </c>
      <c r="D109" s="8">
        <v>123.61161393092462</v>
      </c>
      <c r="E109" s="8">
        <v>123.81901791169567</v>
      </c>
      <c r="F109" s="8">
        <v>183.0125374768316</v>
      </c>
      <c r="G109" s="8">
        <v>104.98797833234634</v>
      </c>
      <c r="H109" s="8">
        <v>111.26419255588532</v>
      </c>
      <c r="I109" s="8">
        <v>98.577805460396547</v>
      </c>
      <c r="J109" s="8">
        <v>138.37887727857071</v>
      </c>
      <c r="K109" s="8">
        <v>125.27472527472527</v>
      </c>
      <c r="L109" s="9">
        <v>124.76511106094095</v>
      </c>
    </row>
    <row r="110" spans="1:12">
      <c r="A110" s="59">
        <v>43434</v>
      </c>
      <c r="B110" s="8">
        <v>121.54977822000679</v>
      </c>
      <c r="C110" s="8">
        <v>156.92474227040447</v>
      </c>
      <c r="D110" s="8">
        <v>122.33726739555426</v>
      </c>
      <c r="E110" s="8">
        <v>125.27253432807024</v>
      </c>
      <c r="F110" s="8">
        <v>185.05893986082157</v>
      </c>
      <c r="G110" s="8">
        <v>103.09748288655801</v>
      </c>
      <c r="H110" s="8">
        <v>111.98300977482506</v>
      </c>
      <c r="I110" s="8">
        <v>98.508598913457206</v>
      </c>
      <c r="J110" s="8">
        <v>137.81191284569996</v>
      </c>
      <c r="K110" s="8">
        <v>125.27472527472527</v>
      </c>
      <c r="L110" s="9">
        <v>122.74663378752034</v>
      </c>
    </row>
    <row r="111" spans="1:12">
      <c r="A111" s="59">
        <v>43465</v>
      </c>
      <c r="B111" s="8">
        <v>119.7441969297583</v>
      </c>
      <c r="C111" s="8">
        <v>137.72275615858368</v>
      </c>
      <c r="D111" s="8">
        <v>122.71377887191369</v>
      </c>
      <c r="E111" s="8">
        <v>126.4816541788597</v>
      </c>
      <c r="F111" s="8">
        <v>186.44838335069255</v>
      </c>
      <c r="G111" s="8">
        <v>97.486200342112355</v>
      </c>
      <c r="H111" s="8">
        <v>112.60380646390938</v>
      </c>
      <c r="I111" s="8">
        <v>100.47406484653449</v>
      </c>
      <c r="J111" s="8">
        <v>138.23383986551076</v>
      </c>
      <c r="K111" s="8">
        <v>126.21664050235479</v>
      </c>
      <c r="L111" s="9">
        <v>121.1476933647879</v>
      </c>
    </row>
    <row r="112" spans="1:12">
      <c r="A112" s="59">
        <v>43496</v>
      </c>
      <c r="B112" s="8">
        <v>119.16041349593789</v>
      </c>
      <c r="C112" s="8">
        <v>123.40619170863917</v>
      </c>
      <c r="D112" s="8">
        <v>124.56737383245239</v>
      </c>
      <c r="E112" s="8">
        <v>125.09245264816542</v>
      </c>
      <c r="F112" s="8">
        <v>186.80364128350925</v>
      </c>
      <c r="G112" s="8">
        <v>99.397128713164363</v>
      </c>
      <c r="H112" s="8">
        <v>111.26419255588532</v>
      </c>
      <c r="I112" s="8">
        <v>97.082944046506796</v>
      </c>
      <c r="J112" s="8">
        <v>138.9326564920724</v>
      </c>
      <c r="K112" s="8">
        <v>124.33281004709576</v>
      </c>
      <c r="L112" s="9">
        <v>120.31910625046984</v>
      </c>
    </row>
    <row r="113" spans="1:12">
      <c r="A113" s="59">
        <v>43524</v>
      </c>
      <c r="B113" s="8">
        <v>120.36486460955712</v>
      </c>
      <c r="C113" s="8">
        <v>137.3178892374182</v>
      </c>
      <c r="D113" s="8">
        <v>124.71218593874448</v>
      </c>
      <c r="E113" s="8">
        <v>127.97375952664244</v>
      </c>
      <c r="F113" s="8">
        <v>186.68259217063121</v>
      </c>
      <c r="G113" s="8">
        <v>98.654259369270889</v>
      </c>
      <c r="H113" s="8">
        <v>112.28796253437525</v>
      </c>
      <c r="I113" s="8">
        <v>95.629606560780644</v>
      </c>
      <c r="J113" s="8">
        <v>142.26851699245145</v>
      </c>
      <c r="K113" s="8">
        <v>125.74568288854003</v>
      </c>
      <c r="L113" s="9">
        <v>121.6605475208046</v>
      </c>
    </row>
    <row r="114" spans="1:12">
      <c r="A114" s="59">
        <v>43555</v>
      </c>
      <c r="B114" s="8">
        <v>120.53713880072617</v>
      </c>
      <c r="C114" s="8">
        <v>184.99468661048968</v>
      </c>
      <c r="D114" s="8">
        <v>126.04445731663166</v>
      </c>
      <c r="E114" s="8">
        <v>127.81940380100974</v>
      </c>
      <c r="F114" s="8">
        <v>186.40761713650903</v>
      </c>
      <c r="G114" s="8">
        <v>95.032013512433792</v>
      </c>
      <c r="H114" s="8">
        <v>113.42064421270454</v>
      </c>
      <c r="I114" s="8">
        <v>95.934115367313751</v>
      </c>
      <c r="J114" s="8">
        <v>141.45103339156805</v>
      </c>
      <c r="K114" s="8">
        <v>125.74568288854003</v>
      </c>
      <c r="L114" s="9">
        <v>122.77974696353067</v>
      </c>
    </row>
    <row r="115" spans="1:12">
      <c r="A115" s="59">
        <v>43585</v>
      </c>
      <c r="B115" s="8">
        <v>122.71811853664602</v>
      </c>
      <c r="C115" s="8">
        <v>194.957929714594</v>
      </c>
      <c r="D115" s="8">
        <v>123.7274636159583</v>
      </c>
      <c r="E115" s="8">
        <v>127.61359616683281</v>
      </c>
      <c r="F115" s="8">
        <v>186.11855577750927</v>
      </c>
      <c r="G115" s="8">
        <v>99.508417332680835</v>
      </c>
      <c r="H115" s="8">
        <v>113.5295559125439</v>
      </c>
      <c r="I115" s="8">
        <v>94.591508356690539</v>
      </c>
      <c r="J115" s="8">
        <v>143.91666941358736</v>
      </c>
      <c r="K115" s="8">
        <v>126.68759811616954</v>
      </c>
      <c r="L115" s="9">
        <v>124.57776359129711</v>
      </c>
    </row>
    <row r="116" spans="1:12">
      <c r="A116" s="59">
        <v>43616</v>
      </c>
      <c r="B116" s="8">
        <v>121.67774544305883</v>
      </c>
      <c r="C116" s="8">
        <v>181.62161817645955</v>
      </c>
      <c r="D116" s="8">
        <v>121.61320686409384</v>
      </c>
      <c r="E116" s="8">
        <v>126.85468051580538</v>
      </c>
      <c r="F116" s="8">
        <v>185.96287166483162</v>
      </c>
      <c r="G116" s="8">
        <v>108.25759418896476</v>
      </c>
      <c r="H116" s="8">
        <v>112.74539167370055</v>
      </c>
      <c r="I116" s="8">
        <v>98.674694626111631</v>
      </c>
      <c r="J116" s="8">
        <v>141.55651514652075</v>
      </c>
      <c r="K116" s="8">
        <v>126.21664050235479</v>
      </c>
      <c r="L116" s="9">
        <v>123.82119052477798</v>
      </c>
    </row>
    <row r="117" spans="1:12">
      <c r="A117" s="59">
        <v>43646</v>
      </c>
      <c r="B117" s="8">
        <v>119.04205038039599</v>
      </c>
      <c r="C117" s="8">
        <v>189.20865248847574</v>
      </c>
      <c r="D117" s="8">
        <v>122.36622981681269</v>
      </c>
      <c r="E117" s="8">
        <v>126.46879120172363</v>
      </c>
      <c r="F117" s="8">
        <v>186.12782198061666</v>
      </c>
      <c r="G117" s="8">
        <v>114.64723372422182</v>
      </c>
      <c r="H117" s="8">
        <v>114.10678792169249</v>
      </c>
      <c r="I117" s="8">
        <v>96.764593930585832</v>
      </c>
      <c r="J117" s="8">
        <v>141.97844216633155</v>
      </c>
      <c r="K117" s="8">
        <v>125.27472527472527</v>
      </c>
      <c r="L117" s="9">
        <v>122.55267538906843</v>
      </c>
    </row>
    <row r="118" spans="1:12">
      <c r="A118" s="59">
        <v>43677</v>
      </c>
      <c r="B118" s="8">
        <v>119.47793777792158</v>
      </c>
      <c r="C118" s="8">
        <v>203.12042937594831</v>
      </c>
      <c r="D118" s="8">
        <v>122.59792918688002</v>
      </c>
      <c r="E118" s="8">
        <v>127.26629578415924</v>
      </c>
      <c r="F118" s="8">
        <v>193.10948888603644</v>
      </c>
      <c r="G118" s="8">
        <v>119.45153762292406</v>
      </c>
      <c r="H118" s="8">
        <v>117.05829498733901</v>
      </c>
      <c r="I118" s="8">
        <v>96.750752621197961</v>
      </c>
      <c r="J118" s="8">
        <v>142.69044401226225</v>
      </c>
      <c r="K118" s="8">
        <v>127.1585557299843</v>
      </c>
      <c r="L118" s="9">
        <v>123.87683842224997</v>
      </c>
    </row>
    <row r="119" spans="1:12">
      <c r="A119" s="59">
        <v>43708</v>
      </c>
      <c r="B119" s="8">
        <v>117.82812440837073</v>
      </c>
      <c r="C119" s="8">
        <v>189.16653284297126</v>
      </c>
      <c r="D119" s="8">
        <v>120.97603359640866</v>
      </c>
      <c r="E119" s="8">
        <v>127.17625494420683</v>
      </c>
      <c r="F119" s="8">
        <v>200.86427972696222</v>
      </c>
      <c r="G119" s="8">
        <v>130.17508556559466</v>
      </c>
      <c r="H119" s="8">
        <v>118.13652081574863</v>
      </c>
      <c r="I119" s="8">
        <v>96.875324405688772</v>
      </c>
      <c r="J119" s="8">
        <v>141.76747865642614</v>
      </c>
      <c r="K119" s="8">
        <v>125.74568288854003</v>
      </c>
      <c r="L119" s="9">
        <v>122.95067020744447</v>
      </c>
    </row>
    <row r="120" spans="1:12">
      <c r="A120" s="59">
        <v>43738</v>
      </c>
      <c r="B120" s="8">
        <v>116.45307748576849</v>
      </c>
      <c r="C120" s="8">
        <v>150.98069441239369</v>
      </c>
      <c r="D120" s="8">
        <v>119.20932589964521</v>
      </c>
      <c r="E120" s="8">
        <v>127.71649998392128</v>
      </c>
      <c r="F120" s="8">
        <v>207.79474898781351</v>
      </c>
      <c r="G120" s="8">
        <v>128.64146871534876</v>
      </c>
      <c r="H120" s="8">
        <v>118.8008821847687</v>
      </c>
      <c r="I120" s="8">
        <v>96.390878577113398</v>
      </c>
      <c r="J120" s="8">
        <v>143.69252068431288</v>
      </c>
      <c r="K120" s="8">
        <v>127.62951334379906</v>
      </c>
      <c r="L120" s="9">
        <v>121.44066865635075</v>
      </c>
    </row>
    <row r="121" spans="1:12">
      <c r="A121" s="59">
        <v>43769</v>
      </c>
      <c r="B121" s="8">
        <v>115.06149797064336</v>
      </c>
      <c r="C121" s="8">
        <v>162.92695629973551</v>
      </c>
      <c r="D121" s="8">
        <v>120.39678517124031</v>
      </c>
      <c r="E121" s="8">
        <v>127.47210341833618</v>
      </c>
      <c r="F121" s="8">
        <v>209.34289621353471</v>
      </c>
      <c r="G121" s="8">
        <v>136.78549624085323</v>
      </c>
      <c r="H121" s="8">
        <v>121.03357203147549</v>
      </c>
      <c r="I121" s="8">
        <v>96.266306792622586</v>
      </c>
      <c r="J121" s="8">
        <v>145.44615486040149</v>
      </c>
      <c r="K121" s="8">
        <v>128.10047095761382</v>
      </c>
      <c r="L121" s="9">
        <v>121.44987210310589</v>
      </c>
    </row>
    <row r="122" spans="1:12">
      <c r="A122" s="59">
        <v>43799</v>
      </c>
      <c r="B122" s="8">
        <v>115.06236899006947</v>
      </c>
      <c r="C122" s="8">
        <v>139.12077284274756</v>
      </c>
      <c r="D122" s="8">
        <v>123.61161393092462</v>
      </c>
      <c r="E122" s="8">
        <v>128.65549731485353</v>
      </c>
      <c r="F122" s="8">
        <v>210.95684796890009</v>
      </c>
      <c r="G122" s="8">
        <v>129.72697528829184</v>
      </c>
      <c r="H122" s="8">
        <v>120.93555150162007</v>
      </c>
      <c r="I122" s="8">
        <v>96.086369770580291</v>
      </c>
      <c r="J122" s="8">
        <v>145.89445231895047</v>
      </c>
      <c r="K122" s="8">
        <v>128.57142857142858</v>
      </c>
      <c r="L122" s="9">
        <v>120.90064152823153</v>
      </c>
    </row>
    <row r="123" spans="1:12">
      <c r="A123" s="59">
        <v>43830</v>
      </c>
      <c r="B123" s="8">
        <v>115.48710992771699</v>
      </c>
      <c r="C123" s="8">
        <v>168.92116607040836</v>
      </c>
      <c r="D123" s="8">
        <v>124.77011078126131</v>
      </c>
      <c r="E123" s="8">
        <v>129.24719426311219</v>
      </c>
      <c r="F123" s="8">
        <v>212.77973742438189</v>
      </c>
      <c r="G123" s="8">
        <v>125.19328286426169</v>
      </c>
      <c r="H123" s="8">
        <v>120.71772810194135</v>
      </c>
      <c r="I123" s="8">
        <v>96.612339527319278</v>
      </c>
      <c r="J123" s="8">
        <v>147.42393776576458</v>
      </c>
      <c r="K123" s="8">
        <v>129.51334379905808</v>
      </c>
      <c r="L123" s="9">
        <v>121.8738979486819</v>
      </c>
    </row>
    <row r="124" spans="1:12">
      <c r="A124" s="59">
        <v>43861</v>
      </c>
      <c r="B124" s="8">
        <v>114.28413364779308</v>
      </c>
      <c r="C124" s="8">
        <v>125.32498546686605</v>
      </c>
      <c r="D124" s="8">
        <v>123.14821519078995</v>
      </c>
      <c r="E124" s="8">
        <v>130.10901373122809</v>
      </c>
      <c r="F124" s="8">
        <v>203.2967258449828</v>
      </c>
      <c r="G124" s="8">
        <v>123.47137607968143</v>
      </c>
      <c r="H124" s="8">
        <v>125.44449587496936</v>
      </c>
      <c r="I124" s="8">
        <v>96.819959168137302</v>
      </c>
      <c r="J124" s="8">
        <v>149.29623891617496</v>
      </c>
      <c r="K124" s="8">
        <v>128.10047095761382</v>
      </c>
      <c r="L124" s="9">
        <v>119.87428268707171</v>
      </c>
    </row>
    <row r="125" spans="1:12">
      <c r="A125" s="59">
        <v>43890</v>
      </c>
      <c r="B125" s="8">
        <v>110.93145554196747</v>
      </c>
      <c r="C125" s="8">
        <v>137.88071951795052</v>
      </c>
      <c r="D125" s="8">
        <v>126.33408152921584</v>
      </c>
      <c r="E125" s="8">
        <v>128.73267517766988</v>
      </c>
      <c r="F125" s="8">
        <v>194.56453998396202</v>
      </c>
      <c r="G125" s="8">
        <v>123.78480127274157</v>
      </c>
      <c r="H125" s="8">
        <v>127.81877093146731</v>
      </c>
      <c r="I125" s="8">
        <v>97.193674521609751</v>
      </c>
      <c r="J125" s="8">
        <v>144.99785740185251</v>
      </c>
      <c r="K125" s="8">
        <v>128.57142857142858</v>
      </c>
      <c r="L125" s="9">
        <v>118.06135772424386</v>
      </c>
    </row>
    <row r="126" spans="1:12">
      <c r="A126" s="59">
        <v>43921</v>
      </c>
      <c r="B126" s="8">
        <v>105.28026687927409</v>
      </c>
      <c r="C126" s="8">
        <v>171.23604915490057</v>
      </c>
      <c r="D126" s="8">
        <v>123.20614003330678</v>
      </c>
      <c r="E126" s="8">
        <v>130.89365533652764</v>
      </c>
      <c r="F126" s="8">
        <v>186.02466569624767</v>
      </c>
      <c r="G126" s="8">
        <v>144.16065190792887</v>
      </c>
      <c r="H126" s="8">
        <v>122.96130911863207</v>
      </c>
      <c r="I126" s="8">
        <v>94.54998442852694</v>
      </c>
      <c r="J126" s="8">
        <v>146.80423245541749</v>
      </c>
      <c r="K126" s="8">
        <v>128.57142857142858</v>
      </c>
      <c r="L126" s="9">
        <v>115.52310475644619</v>
      </c>
    </row>
    <row r="127" spans="1:12">
      <c r="A127" s="59">
        <v>43951</v>
      </c>
      <c r="B127" s="8">
        <v>85.503731960322014</v>
      </c>
      <c r="C127" s="8">
        <v>116.39112628358811</v>
      </c>
      <c r="D127" s="8">
        <v>107.76916950257042</v>
      </c>
      <c r="E127" s="8">
        <v>113.81162169984243</v>
      </c>
      <c r="F127" s="8">
        <v>191.3366553676633</v>
      </c>
      <c r="G127" s="8">
        <v>150.7635620091211</v>
      </c>
      <c r="H127" s="8">
        <v>117.1780978571623</v>
      </c>
      <c r="I127" s="8">
        <v>89.774732689712451</v>
      </c>
      <c r="J127" s="8">
        <v>116.7814879520058</v>
      </c>
      <c r="K127" s="8">
        <v>120.5651491365777</v>
      </c>
      <c r="L127" s="9">
        <v>98.964610490571104</v>
      </c>
    </row>
    <row r="128" spans="1:12">
      <c r="A128" s="59">
        <v>43982</v>
      </c>
      <c r="B128" s="8">
        <v>77.613755953194357</v>
      </c>
      <c r="C128" s="8">
        <v>107.08280130730645</v>
      </c>
      <c r="D128" s="8">
        <v>110.23097530953588</v>
      </c>
      <c r="E128" s="8">
        <v>120.65472553622536</v>
      </c>
      <c r="F128" s="8">
        <v>195.14936006687319</v>
      </c>
      <c r="G128" s="8">
        <v>156.9714266500855</v>
      </c>
      <c r="H128" s="8">
        <v>116.57908350804585</v>
      </c>
      <c r="I128" s="8">
        <v>89.788573999100322</v>
      </c>
      <c r="J128" s="8">
        <v>129.66344727560406</v>
      </c>
      <c r="K128" s="8">
        <v>115.38461538461539</v>
      </c>
      <c r="L128" s="9">
        <v>94.004050442865463</v>
      </c>
    </row>
    <row r="129" spans="1:12">
      <c r="A129" s="59">
        <v>44012</v>
      </c>
      <c r="B129" s="8">
        <v>76.231927361096908</v>
      </c>
      <c r="C129" s="8">
        <v>147.51083066299918</v>
      </c>
      <c r="D129" s="8">
        <v>112.02664542755774</v>
      </c>
      <c r="E129" s="8">
        <v>123.53603241470238</v>
      </c>
      <c r="F129" s="8">
        <v>198.34823142554797</v>
      </c>
      <c r="G129" s="8">
        <v>154.88625594006461</v>
      </c>
      <c r="H129" s="8">
        <v>116.48106297819044</v>
      </c>
      <c r="I129" s="8">
        <v>92.003183501159214</v>
      </c>
      <c r="J129" s="8">
        <v>128.37129577743349</v>
      </c>
      <c r="K129" s="8">
        <v>114.91365777080063</v>
      </c>
      <c r="L129" s="9">
        <v>94.131242035951914</v>
      </c>
    </row>
    <row r="130" spans="1:12">
      <c r="A130" s="59">
        <v>44043</v>
      </c>
      <c r="B130" s="8">
        <v>74.948814638115834</v>
      </c>
      <c r="C130" s="8">
        <v>184.68171662279633</v>
      </c>
      <c r="D130" s="8">
        <v>112.05560784881617</v>
      </c>
      <c r="E130" s="8">
        <v>120.86053317040229</v>
      </c>
      <c r="F130" s="8">
        <v>200.27593884992214</v>
      </c>
      <c r="G130" s="8">
        <v>160.71255202248429</v>
      </c>
      <c r="H130" s="8">
        <v>115.87115745909004</v>
      </c>
      <c r="I130" s="8">
        <v>91.767881241565448</v>
      </c>
      <c r="J130" s="8">
        <v>125.272769225698</v>
      </c>
      <c r="K130" s="8">
        <v>114.44270015698586</v>
      </c>
      <c r="L130" s="9">
        <v>94.243069698652292</v>
      </c>
    </row>
    <row r="131" spans="1:12">
      <c r="A131" s="59">
        <v>44074</v>
      </c>
      <c r="B131" s="8">
        <v>75.314030234194263</v>
      </c>
      <c r="C131" s="8">
        <v>174.6887065133306</v>
      </c>
      <c r="D131" s="8">
        <v>113.09825501411918</v>
      </c>
      <c r="E131" s="8">
        <v>122.2111457696884</v>
      </c>
      <c r="F131" s="8">
        <v>202.49091231218816</v>
      </c>
      <c r="G131" s="8">
        <v>158.70079004136593</v>
      </c>
      <c r="H131" s="8">
        <v>119.53059057369238</v>
      </c>
      <c r="I131" s="8">
        <v>90.882037440741897</v>
      </c>
      <c r="J131" s="8">
        <v>127.87025744140819</v>
      </c>
      <c r="K131" s="8">
        <v>116.32653061224489</v>
      </c>
      <c r="L131" s="9">
        <v>94.684268223417064</v>
      </c>
    </row>
    <row r="132" spans="1:12">
      <c r="A132" s="59">
        <v>44104</v>
      </c>
      <c r="B132" s="8">
        <v>74.212192690821695</v>
      </c>
      <c r="C132" s="8">
        <v>154.58554153286164</v>
      </c>
      <c r="D132" s="8">
        <v>113.01136775034392</v>
      </c>
      <c r="E132" s="8">
        <v>123.53603241470238</v>
      </c>
      <c r="F132" s="8">
        <v>205.2028216086714</v>
      </c>
      <c r="G132" s="8">
        <v>158.35981709451028</v>
      </c>
      <c r="H132" s="8">
        <v>119.59593759359599</v>
      </c>
      <c r="I132" s="8">
        <v>90.522163396657319</v>
      </c>
      <c r="J132" s="8">
        <v>131.10063618683455</v>
      </c>
      <c r="K132" s="8">
        <v>116.79748822605966</v>
      </c>
      <c r="L132" s="9">
        <v>93.691170986825895</v>
      </c>
    </row>
    <row r="133" spans="1:12">
      <c r="A133" s="59">
        <v>44105</v>
      </c>
      <c r="B133" s="8">
        <v>75.537174595251059</v>
      </c>
      <c r="C133" s="8">
        <v>159.69458760007007</v>
      </c>
      <c r="D133" s="8">
        <v>113.27202954166968</v>
      </c>
      <c r="E133" s="8">
        <v>128.91275685757469</v>
      </c>
      <c r="F133" s="8">
        <v>209.3222391945979</v>
      </c>
      <c r="G133" s="8">
        <v>159.92626751633134</v>
      </c>
      <c r="H133" s="8">
        <v>123.9197320772184</v>
      </c>
      <c r="I133" s="8">
        <v>93.650299318315518</v>
      </c>
      <c r="J133" s="8">
        <v>134.63427497774995</v>
      </c>
      <c r="K133" s="8">
        <v>118.41758241758242</v>
      </c>
      <c r="L133" s="9">
        <v>95.440640640103254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3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5" width="8.88671875" style="1"/>
    <col min="6" max="6" width="9.109375" style="1" customWidth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10.33203125" style="1" customWidth="1"/>
  </cols>
  <sheetData>
    <row r="1" spans="1:12" ht="21">
      <c r="A1" s="56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30</v>
      </c>
    </row>
    <row r="4" spans="1:12">
      <c r="A4" s="59">
        <v>40209</v>
      </c>
      <c r="B4" s="7">
        <v>66.253976879324384</v>
      </c>
      <c r="C4" s="7">
        <v>48.715977519967986</v>
      </c>
      <c r="D4" s="7">
        <v>72.207987942727954</v>
      </c>
      <c r="E4" s="7">
        <v>94.145381331318063</v>
      </c>
      <c r="F4" s="7">
        <v>77.875123250697143</v>
      </c>
      <c r="G4" s="7">
        <v>112.98802338916408</v>
      </c>
      <c r="H4" s="7">
        <v>80.337972530587606</v>
      </c>
      <c r="I4" s="7">
        <v>98.526169647964721</v>
      </c>
      <c r="J4" s="7">
        <v>86.541272780430759</v>
      </c>
      <c r="K4" s="7">
        <v>89.961607252991243</v>
      </c>
      <c r="L4" s="9">
        <v>75.416574406625571</v>
      </c>
    </row>
    <row r="5" spans="1:12">
      <c r="A5" s="59">
        <v>40237</v>
      </c>
      <c r="B5" s="7">
        <v>67.022332096429295</v>
      </c>
      <c r="C5" s="7">
        <v>63.360257794340093</v>
      </c>
      <c r="D5" s="7">
        <v>71.812358703843259</v>
      </c>
      <c r="E5" s="7">
        <v>95.458313829217261</v>
      </c>
      <c r="F5" s="7">
        <v>78.444537111659741</v>
      </c>
      <c r="G5" s="7">
        <v>113.27879358319402</v>
      </c>
      <c r="H5" s="7">
        <v>81.801057078585927</v>
      </c>
      <c r="I5" s="7">
        <v>98.541595696132561</v>
      </c>
      <c r="J5" s="7">
        <v>87.752025086420886</v>
      </c>
      <c r="K5" s="7">
        <v>90.081873689404219</v>
      </c>
      <c r="L5" s="9">
        <v>76.64634579265703</v>
      </c>
    </row>
    <row r="6" spans="1:12">
      <c r="A6" s="59">
        <v>40268</v>
      </c>
      <c r="B6" s="7">
        <v>70.394519740188699</v>
      </c>
      <c r="C6" s="7">
        <v>87.129133052836593</v>
      </c>
      <c r="D6" s="7">
        <v>72.852298417483041</v>
      </c>
      <c r="E6" s="7">
        <v>95.945587745963351</v>
      </c>
      <c r="F6" s="7">
        <v>78.72986502713762</v>
      </c>
      <c r="G6" s="7">
        <v>128.51442868160774</v>
      </c>
      <c r="H6" s="7">
        <v>81.918103842425793</v>
      </c>
      <c r="I6" s="7">
        <v>99.351463224943913</v>
      </c>
      <c r="J6" s="7">
        <v>87.903369124669652</v>
      </c>
      <c r="K6" s="7">
        <v>90.553688170716669</v>
      </c>
      <c r="L6" s="9">
        <v>80.621316110676673</v>
      </c>
    </row>
    <row r="7" spans="1:12">
      <c r="A7" s="59">
        <v>40298</v>
      </c>
      <c r="B7" s="7">
        <v>73.611802884593516</v>
      </c>
      <c r="C7" s="7">
        <v>85.005104425677175</v>
      </c>
      <c r="D7" s="7">
        <v>74.084400904295407</v>
      </c>
      <c r="E7" s="7">
        <v>96.696801700946907</v>
      </c>
      <c r="F7" s="7">
        <v>78.21723642276875</v>
      </c>
      <c r="G7" s="7">
        <v>120.26209774991858</v>
      </c>
      <c r="H7" s="7">
        <v>83.037363521644508</v>
      </c>
      <c r="I7" s="7">
        <v>98.117379371517089</v>
      </c>
      <c r="J7" s="7">
        <v>88.55002092445983</v>
      </c>
      <c r="K7" s="7">
        <v>91.000061675095594</v>
      </c>
      <c r="L7" s="9">
        <v>81.904282159552551</v>
      </c>
    </row>
    <row r="8" spans="1:12">
      <c r="A8" s="59">
        <v>40329</v>
      </c>
      <c r="B8" s="7">
        <v>70.480780677629781</v>
      </c>
      <c r="C8" s="7">
        <v>83.616471350676363</v>
      </c>
      <c r="D8" s="7">
        <v>76.028636021100226</v>
      </c>
      <c r="E8" s="7">
        <v>96.690034007658767</v>
      </c>
      <c r="F8" s="7">
        <v>78.490780223439131</v>
      </c>
      <c r="G8" s="7">
        <v>111.4486092758912</v>
      </c>
      <c r="H8" s="7">
        <v>83.286087894804226</v>
      </c>
      <c r="I8" s="7">
        <v>98.402761262622036</v>
      </c>
      <c r="J8" s="7">
        <v>87.641956694967234</v>
      </c>
      <c r="K8" s="7">
        <v>91.800296040458861</v>
      </c>
      <c r="L8" s="9">
        <v>79.944831663444603</v>
      </c>
    </row>
    <row r="9" spans="1:12">
      <c r="A9" s="59">
        <v>40359</v>
      </c>
      <c r="B9" s="7">
        <v>72.029386858875426</v>
      </c>
      <c r="C9" s="7">
        <v>97.309665784220456</v>
      </c>
      <c r="D9" s="7">
        <v>75.859080633006784</v>
      </c>
      <c r="E9" s="7">
        <v>96.534377062031552</v>
      </c>
      <c r="F9" s="7">
        <v>78.856993939023155</v>
      </c>
      <c r="G9" s="7">
        <v>149.56446571065078</v>
      </c>
      <c r="H9" s="7">
        <v>84.595548565262717</v>
      </c>
      <c r="I9" s="7">
        <v>99.274332984104745</v>
      </c>
      <c r="J9" s="7">
        <v>88.591296571254958</v>
      </c>
      <c r="K9" s="7">
        <v>91.559763167632909</v>
      </c>
      <c r="L9" s="9">
        <v>83.758394121940469</v>
      </c>
    </row>
    <row r="10" spans="1:12">
      <c r="A10" s="59">
        <v>40390</v>
      </c>
      <c r="B10" s="7">
        <v>72.929415942253243</v>
      </c>
      <c r="C10" s="7">
        <v>76.731976692033072</v>
      </c>
      <c r="D10" s="7">
        <v>76.706857573473997</v>
      </c>
      <c r="E10" s="7">
        <v>95.377101509759584</v>
      </c>
      <c r="F10" s="7">
        <v>79.968509174383513</v>
      </c>
      <c r="G10" s="7">
        <v>132.95137257185439</v>
      </c>
      <c r="H10" s="7">
        <v>85.195413229942019</v>
      </c>
      <c r="I10" s="7">
        <v>97.963118889838739</v>
      </c>
      <c r="J10" s="7">
        <v>88.763278432901274</v>
      </c>
      <c r="K10" s="7">
        <v>91.161958801036135</v>
      </c>
      <c r="L10" s="9">
        <v>82.250979888494228</v>
      </c>
    </row>
    <row r="11" spans="1:12">
      <c r="A11" s="59">
        <v>40421</v>
      </c>
      <c r="B11" s="7">
        <v>74.505214167697545</v>
      </c>
      <c r="C11" s="7">
        <v>77.932277853244656</v>
      </c>
      <c r="D11" s="7">
        <v>77.294649585531275</v>
      </c>
      <c r="E11" s="7">
        <v>95.546293841963077</v>
      </c>
      <c r="F11" s="7">
        <v>80.960942041747785</v>
      </c>
      <c r="G11" s="7">
        <v>130.42358230114712</v>
      </c>
      <c r="H11" s="7">
        <v>85.714808244481432</v>
      </c>
      <c r="I11" s="7">
        <v>99.60599301971321</v>
      </c>
      <c r="J11" s="7">
        <v>89.905237994232877</v>
      </c>
      <c r="K11" s="7">
        <v>90.824287652645864</v>
      </c>
      <c r="L11" s="9">
        <v>83.082094995058029</v>
      </c>
    </row>
    <row r="12" spans="1:12">
      <c r="A12" s="59">
        <v>40451</v>
      </c>
      <c r="B12" s="7">
        <v>74.422218317339457</v>
      </c>
      <c r="C12" s="7">
        <v>72.921509858393208</v>
      </c>
      <c r="D12" s="7">
        <v>78.538055764883197</v>
      </c>
      <c r="E12" s="7">
        <v>94.449927529284366</v>
      </c>
      <c r="F12" s="7">
        <v>81.773205765801265</v>
      </c>
      <c r="G12" s="7">
        <v>128.62211939945936</v>
      </c>
      <c r="H12" s="7">
        <v>85.919640081201194</v>
      </c>
      <c r="I12" s="7">
        <v>100.22303494642662</v>
      </c>
      <c r="J12" s="7">
        <v>90.675716734408411</v>
      </c>
      <c r="K12" s="7">
        <v>91.999198223757247</v>
      </c>
      <c r="L12" s="9">
        <v>82.983304297639748</v>
      </c>
    </row>
    <row r="13" spans="1:12">
      <c r="A13" s="59">
        <v>40482</v>
      </c>
      <c r="B13" s="7">
        <v>77.170521050754516</v>
      </c>
      <c r="C13" s="7">
        <v>64.550718174917918</v>
      </c>
      <c r="D13" s="7">
        <v>79.837980406932928</v>
      </c>
      <c r="E13" s="7">
        <v>94.544675235318337</v>
      </c>
      <c r="F13" s="7">
        <v>81.785693847749641</v>
      </c>
      <c r="G13" s="7">
        <v>122.87821204446561</v>
      </c>
      <c r="H13" s="7">
        <v>87.79238830263904</v>
      </c>
      <c r="I13" s="7">
        <v>100.16904377783919</v>
      </c>
      <c r="J13" s="7">
        <v>91.349885632062012</v>
      </c>
      <c r="K13" s="7">
        <v>92.156469717528068</v>
      </c>
      <c r="L13" s="9">
        <v>83.90017318888934</v>
      </c>
    </row>
    <row r="14" spans="1:12">
      <c r="A14" s="59">
        <v>40512</v>
      </c>
      <c r="B14" s="7">
        <v>78.815994153683064</v>
      </c>
      <c r="C14" s="7">
        <v>66.204093965680343</v>
      </c>
      <c r="D14" s="7">
        <v>81.103993971363977</v>
      </c>
      <c r="E14" s="7">
        <v>95.505687682234239</v>
      </c>
      <c r="F14" s="7">
        <v>81.72535843940824</v>
      </c>
      <c r="G14" s="7">
        <v>121.21967025735769</v>
      </c>
      <c r="H14" s="7">
        <v>87.543663929479322</v>
      </c>
      <c r="I14" s="7">
        <v>100.94034618623097</v>
      </c>
      <c r="J14" s="7">
        <v>91.590660238366866</v>
      </c>
      <c r="K14" s="7">
        <v>92.445571728136173</v>
      </c>
      <c r="L14" s="9">
        <v>84.918942187807673</v>
      </c>
    </row>
    <row r="15" spans="1:12">
      <c r="A15" s="59">
        <v>40543</v>
      </c>
      <c r="B15" s="7">
        <v>81.118386861244019</v>
      </c>
      <c r="C15" s="7">
        <v>70.486198984042076</v>
      </c>
      <c r="D15" s="7">
        <v>81.002260738507914</v>
      </c>
      <c r="E15" s="7">
        <v>94.883059899725339</v>
      </c>
      <c r="F15" s="7">
        <v>81.675761341820817</v>
      </c>
      <c r="G15" s="7">
        <v>114.97552625514169</v>
      </c>
      <c r="H15" s="7">
        <v>88.311783317178438</v>
      </c>
      <c r="I15" s="7">
        <v>101.60366625744788</v>
      </c>
      <c r="J15" s="7">
        <v>92.147881470100955</v>
      </c>
      <c r="K15" s="7">
        <v>93.296688047366473</v>
      </c>
      <c r="L15" s="9">
        <v>86.085474051066981</v>
      </c>
    </row>
    <row r="16" spans="1:12">
      <c r="A16" s="59">
        <v>40574</v>
      </c>
      <c r="B16" s="7">
        <v>82.006404502333737</v>
      </c>
      <c r="C16" s="7">
        <v>56.985140602602939</v>
      </c>
      <c r="D16" s="7">
        <v>81.748304446119064</v>
      </c>
      <c r="E16" s="7">
        <v>95.370333816471444</v>
      </c>
      <c r="F16" s="7">
        <v>81.870880616425154</v>
      </c>
      <c r="G16" s="7">
        <v>119.0130025563837</v>
      </c>
      <c r="H16" s="7">
        <v>90.864865853435504</v>
      </c>
      <c r="I16" s="7">
        <v>100.35415635585322</v>
      </c>
      <c r="J16" s="7">
        <v>93.028428601730141</v>
      </c>
      <c r="K16" s="7">
        <v>93.113975576662142</v>
      </c>
      <c r="L16" s="9">
        <v>86.328812117950307</v>
      </c>
    </row>
    <row r="17" spans="1:12">
      <c r="A17" s="59">
        <v>40602</v>
      </c>
      <c r="B17" s="7">
        <v>82.389946763759099</v>
      </c>
      <c r="C17" s="7">
        <v>66.098976315119955</v>
      </c>
      <c r="D17" s="7">
        <v>83.737754333082137</v>
      </c>
      <c r="E17" s="7">
        <v>95.167303017827237</v>
      </c>
      <c r="F17" s="7">
        <v>82.025652098210401</v>
      </c>
      <c r="G17" s="7">
        <v>115.2619389743495</v>
      </c>
      <c r="H17" s="7">
        <v>90.689295707675711</v>
      </c>
      <c r="I17" s="7">
        <v>100.33873030768538</v>
      </c>
      <c r="J17" s="7">
        <v>94.074078320539797</v>
      </c>
      <c r="K17" s="7">
        <v>94.309701492537314</v>
      </c>
      <c r="L17" s="9">
        <v>87.0567261414851</v>
      </c>
    </row>
    <row r="18" spans="1:12">
      <c r="A18" s="59">
        <v>40633</v>
      </c>
      <c r="B18" s="7">
        <v>88.568404493023621</v>
      </c>
      <c r="C18" s="7">
        <v>91.024439225430115</v>
      </c>
      <c r="D18" s="7">
        <v>86.936699321778448</v>
      </c>
      <c r="E18" s="7">
        <v>96.10124469159058</v>
      </c>
      <c r="F18" s="7">
        <v>82.47384760487536</v>
      </c>
      <c r="G18" s="7">
        <v>133.29187323169305</v>
      </c>
      <c r="H18" s="7">
        <v>91.9182867279943</v>
      </c>
      <c r="I18" s="7">
        <v>100.20760889825878</v>
      </c>
      <c r="J18" s="7">
        <v>96.763874636688314</v>
      </c>
      <c r="K18" s="7">
        <v>94.168619711360549</v>
      </c>
      <c r="L18" s="9">
        <v>92.893964631031267</v>
      </c>
    </row>
    <row r="19" spans="1:12">
      <c r="A19" s="59">
        <v>40663</v>
      </c>
      <c r="B19" s="7">
        <v>92.834366083281594</v>
      </c>
      <c r="C19" s="7">
        <v>71.444991824319274</v>
      </c>
      <c r="D19" s="7">
        <v>87.614920874152219</v>
      </c>
      <c r="E19" s="7">
        <v>95.275586110437473</v>
      </c>
      <c r="F19" s="7">
        <v>83.946822259502014</v>
      </c>
      <c r="G19" s="7">
        <v>129.1249157019831</v>
      </c>
      <c r="H19" s="7">
        <v>92.167011101154003</v>
      </c>
      <c r="I19" s="7">
        <v>100.25388704276229</v>
      </c>
      <c r="J19" s="7">
        <v>95.759500564673786</v>
      </c>
      <c r="K19" s="7">
        <v>95.137689650918958</v>
      </c>
      <c r="L19" s="9">
        <v>94.140066609200545</v>
      </c>
    </row>
    <row r="20" spans="1:12">
      <c r="A20" s="59">
        <v>40694</v>
      </c>
      <c r="B20" s="7">
        <v>92.120474243505143</v>
      </c>
      <c r="C20" s="7">
        <v>97.883886746719554</v>
      </c>
      <c r="D20" s="7">
        <v>87.061039939713638</v>
      </c>
      <c r="E20" s="7">
        <v>94.96427221918303</v>
      </c>
      <c r="F20" s="7">
        <v>84.927978983646781</v>
      </c>
      <c r="G20" s="7">
        <v>108.70132998901185</v>
      </c>
      <c r="H20" s="7">
        <v>93.469156348872517</v>
      </c>
      <c r="I20" s="7">
        <v>100.86321594539179</v>
      </c>
      <c r="J20" s="7">
        <v>97.018407791924872</v>
      </c>
      <c r="K20" s="7">
        <v>95.831534476378437</v>
      </c>
      <c r="L20" s="9">
        <v>93.902354257818629</v>
      </c>
    </row>
    <row r="21" spans="1:12">
      <c r="A21" s="59">
        <v>40724</v>
      </c>
      <c r="B21" s="7">
        <v>91.703579624643893</v>
      </c>
      <c r="C21" s="7">
        <v>90.39098596594846</v>
      </c>
      <c r="D21" s="7">
        <v>90.474755086661645</v>
      </c>
      <c r="E21" s="7">
        <v>95.627506161420769</v>
      </c>
      <c r="F21" s="7">
        <v>86.542929727914654</v>
      </c>
      <c r="G21" s="7">
        <v>128.06060008780051</v>
      </c>
      <c r="H21" s="7">
        <v>94.039759322591848</v>
      </c>
      <c r="I21" s="7">
        <v>101.08689364382541</v>
      </c>
      <c r="J21" s="7">
        <v>97.162872555707793</v>
      </c>
      <c r="K21" s="7">
        <v>95.489237695818431</v>
      </c>
      <c r="L21" s="9">
        <v>94.828413722237215</v>
      </c>
    </row>
    <row r="22" spans="1:12">
      <c r="A22" s="59">
        <v>40755</v>
      </c>
      <c r="B22" s="7">
        <v>93.078844867064944</v>
      </c>
      <c r="C22" s="7">
        <v>85.550243281757346</v>
      </c>
      <c r="D22" s="7">
        <v>91.266013564431049</v>
      </c>
      <c r="E22" s="7">
        <v>95.796698493624262</v>
      </c>
      <c r="F22" s="7">
        <v>87.933306052762589</v>
      </c>
      <c r="G22" s="7">
        <v>120.1213526403134</v>
      </c>
      <c r="H22" s="7">
        <v>94.720093637411068</v>
      </c>
      <c r="I22" s="7">
        <v>101.59595323336397</v>
      </c>
      <c r="J22" s="7">
        <v>97.245423849298021</v>
      </c>
      <c r="K22" s="7">
        <v>96.435179474528184</v>
      </c>
      <c r="L22" s="9">
        <v>95.114759230016062</v>
      </c>
    </row>
    <row r="23" spans="1:12">
      <c r="A23" s="59">
        <v>40786</v>
      </c>
      <c r="B23" s="7">
        <v>89.934829595917677</v>
      </c>
      <c r="C23" s="7">
        <v>100.05461553894885</v>
      </c>
      <c r="D23" s="7">
        <v>92.023360964581769</v>
      </c>
      <c r="E23" s="7">
        <v>95.262050723861194</v>
      </c>
      <c r="F23" s="7">
        <v>88.766934337192225</v>
      </c>
      <c r="G23" s="7">
        <v>125.99867168085234</v>
      </c>
      <c r="H23" s="7">
        <v>94.646939410011157</v>
      </c>
      <c r="I23" s="7">
        <v>100.48527776527982</v>
      </c>
      <c r="J23" s="7">
        <v>97.493077730068734</v>
      </c>
      <c r="K23" s="7">
        <v>96.076692981374123</v>
      </c>
      <c r="L23" s="9">
        <v>94.481972872670923</v>
      </c>
    </row>
    <row r="24" spans="1:12">
      <c r="A24" s="59">
        <v>40816</v>
      </c>
      <c r="B24" s="7">
        <v>90.406183210759849</v>
      </c>
      <c r="C24" s="7">
        <v>89.771845505139495</v>
      </c>
      <c r="D24" s="7">
        <v>93.085908063300678</v>
      </c>
      <c r="E24" s="7">
        <v>95.823769266776836</v>
      </c>
      <c r="F24" s="7">
        <v>89.851120071982862</v>
      </c>
      <c r="G24" s="7">
        <v>122.85296028468993</v>
      </c>
      <c r="H24" s="7">
        <v>94.946871742350808</v>
      </c>
      <c r="I24" s="7">
        <v>101.40312763126603</v>
      </c>
      <c r="J24" s="7">
        <v>96.172257032624955</v>
      </c>
      <c r="K24" s="7">
        <v>96.1044467743925</v>
      </c>
      <c r="L24" s="9">
        <v>94.19813082835968</v>
      </c>
    </row>
    <row r="25" spans="1:12">
      <c r="A25" s="59">
        <v>40847</v>
      </c>
      <c r="B25" s="7">
        <v>92.148713318690923</v>
      </c>
      <c r="C25" s="7">
        <v>78.110206674381701</v>
      </c>
      <c r="D25" s="7">
        <v>92.272042200452148</v>
      </c>
      <c r="E25" s="7">
        <v>95.397404589624003</v>
      </c>
      <c r="F25" s="7">
        <v>90.211326981647858</v>
      </c>
      <c r="G25" s="7">
        <v>114.79503796593518</v>
      </c>
      <c r="H25" s="7">
        <v>93.981235940671922</v>
      </c>
      <c r="I25" s="7">
        <v>100.43899962077631</v>
      </c>
      <c r="J25" s="7">
        <v>98.862053348773486</v>
      </c>
      <c r="K25" s="7">
        <v>95.991118786234125</v>
      </c>
      <c r="L25" s="9">
        <v>93.98384620703132</v>
      </c>
    </row>
    <row r="26" spans="1:12">
      <c r="A26" s="59">
        <v>40877</v>
      </c>
      <c r="B26" s="7">
        <v>96.713815873282485</v>
      </c>
      <c r="C26" s="7">
        <v>73.84612801913066</v>
      </c>
      <c r="D26" s="7">
        <v>94.216277317256967</v>
      </c>
      <c r="E26" s="7">
        <v>95.221444564132355</v>
      </c>
      <c r="F26" s="7">
        <v>91.257331964866481</v>
      </c>
      <c r="G26" s="7">
        <v>110.14362901166186</v>
      </c>
      <c r="H26" s="7">
        <v>97.13418314160829</v>
      </c>
      <c r="I26" s="7">
        <v>100.67039034329385</v>
      </c>
      <c r="J26" s="7">
        <v>96.853305204744402</v>
      </c>
      <c r="K26" s="7">
        <v>96.23396447514493</v>
      </c>
      <c r="L26" s="9">
        <v>96.174437984718026</v>
      </c>
    </row>
    <row r="27" spans="1:12">
      <c r="A27" s="59">
        <v>40908</v>
      </c>
      <c r="B27" s="7">
        <v>97.562368145161727</v>
      </c>
      <c r="C27" s="7">
        <v>78.038551809646279</v>
      </c>
      <c r="D27" s="7">
        <v>94.951017332328561</v>
      </c>
      <c r="E27" s="7">
        <v>96.229830864065235</v>
      </c>
      <c r="F27" s="7">
        <v>91.882496523173572</v>
      </c>
      <c r="G27" s="7">
        <v>112.9537010480599</v>
      </c>
      <c r="H27" s="7">
        <v>96.57089559062895</v>
      </c>
      <c r="I27" s="7">
        <v>100.6935294155456</v>
      </c>
      <c r="J27" s="7">
        <v>97.162872555707793</v>
      </c>
      <c r="K27" s="7">
        <v>97.096644874799551</v>
      </c>
      <c r="L27" s="9">
        <v>97.196516191056091</v>
      </c>
    </row>
    <row r="28" spans="1:12">
      <c r="A28" s="59">
        <v>40939</v>
      </c>
      <c r="B28" s="7">
        <v>98.405607403367782</v>
      </c>
      <c r="C28" s="7">
        <v>78.247024277873351</v>
      </c>
      <c r="D28" s="7">
        <v>95.990957045968344</v>
      </c>
      <c r="E28" s="7">
        <v>96.913367886167393</v>
      </c>
      <c r="F28" s="7">
        <v>92.921578986853845</v>
      </c>
      <c r="G28" s="7">
        <v>94.693602538092307</v>
      </c>
      <c r="H28" s="7">
        <v>95.466266756890221</v>
      </c>
      <c r="I28" s="7">
        <v>101.32599739042685</v>
      </c>
      <c r="J28" s="7">
        <v>97.479319181137029</v>
      </c>
      <c r="K28" s="7">
        <v>97.309423954607126</v>
      </c>
      <c r="L28" s="9">
        <v>96.662168528881466</v>
      </c>
    </row>
    <row r="29" spans="1:12">
      <c r="A29" s="59">
        <v>40968</v>
      </c>
      <c r="B29" s="7">
        <v>99.223336310185388</v>
      </c>
      <c r="C29" s="7">
        <v>94.876174145514838</v>
      </c>
      <c r="D29" s="7">
        <v>98.907309721175579</v>
      </c>
      <c r="E29" s="7">
        <v>96.162153931183838</v>
      </c>
      <c r="F29" s="7">
        <v>95.025823993515289</v>
      </c>
      <c r="G29" s="7">
        <v>90.212820020506882</v>
      </c>
      <c r="H29" s="7">
        <v>98.809414949066365</v>
      </c>
      <c r="I29" s="7">
        <v>102.52922914751801</v>
      </c>
      <c r="J29" s="7">
        <v>96.88770157707367</v>
      </c>
      <c r="K29" s="7">
        <v>98.095781423461204</v>
      </c>
      <c r="L29" s="9">
        <v>98.092295383091383</v>
      </c>
    </row>
    <row r="30" spans="1:12">
      <c r="A30" s="59">
        <v>40999</v>
      </c>
      <c r="B30" s="7">
        <v>102.51750089873597</v>
      </c>
      <c r="C30" s="7">
        <v>94.864303398058084</v>
      </c>
      <c r="D30" s="7">
        <v>98.070836473247923</v>
      </c>
      <c r="E30" s="7">
        <v>96.994580205625084</v>
      </c>
      <c r="F30" s="7">
        <v>94.96014719982783</v>
      </c>
      <c r="G30" s="7">
        <v>81.876007744179532</v>
      </c>
      <c r="H30" s="7">
        <v>98.429012966586811</v>
      </c>
      <c r="I30" s="7">
        <v>101.4339797276017</v>
      </c>
      <c r="J30" s="7">
        <v>96.908339400471235</v>
      </c>
      <c r="K30" s="7">
        <v>98.380257801899589</v>
      </c>
      <c r="L30" s="9">
        <v>99.259414355105037</v>
      </c>
    </row>
    <row r="31" spans="1:12">
      <c r="A31" s="59">
        <v>41029</v>
      </c>
      <c r="B31" s="7">
        <v>102.7299465260572</v>
      </c>
      <c r="C31" s="7">
        <v>92.667454006823064</v>
      </c>
      <c r="D31" s="7">
        <v>99.483798040693287</v>
      </c>
      <c r="E31" s="7">
        <v>97.035186365353923</v>
      </c>
      <c r="F31" s="7">
        <v>96.605486302291411</v>
      </c>
      <c r="G31" s="7">
        <v>87.604069658749069</v>
      </c>
      <c r="H31" s="7">
        <v>99.753104482525288</v>
      </c>
      <c r="I31" s="7">
        <v>100.97119828256663</v>
      </c>
      <c r="J31" s="7">
        <v>97.589387572590681</v>
      </c>
      <c r="K31" s="7">
        <v>99.636116935981249</v>
      </c>
      <c r="L31" s="9">
        <v>100.00863544750824</v>
      </c>
    </row>
    <row r="32" spans="1:12">
      <c r="A32" s="59">
        <v>41060</v>
      </c>
      <c r="B32" s="7">
        <v>101.3213506627355</v>
      </c>
      <c r="C32" s="7">
        <v>110.87951942729985</v>
      </c>
      <c r="D32" s="7">
        <v>101.26978146194423</v>
      </c>
      <c r="E32" s="7">
        <v>97.766097240473059</v>
      </c>
      <c r="F32" s="7">
        <v>98.343305808407507</v>
      </c>
      <c r="G32" s="7">
        <v>97.374121466429756</v>
      </c>
      <c r="H32" s="7">
        <v>99.738473637045303</v>
      </c>
      <c r="I32" s="7">
        <v>99.60599301971321</v>
      </c>
      <c r="J32" s="7">
        <v>99.164741425271018</v>
      </c>
      <c r="K32" s="7">
        <v>99.582922166029363</v>
      </c>
      <c r="L32" s="9">
        <v>100.9027036668957</v>
      </c>
    </row>
    <row r="33" spans="1:12">
      <c r="A33" s="59">
        <v>41090</v>
      </c>
      <c r="B33" s="7">
        <v>97.994384041586258</v>
      </c>
      <c r="C33" s="7">
        <v>108.59918882887058</v>
      </c>
      <c r="D33" s="7">
        <v>101.26978146194423</v>
      </c>
      <c r="E33" s="7">
        <v>98.95721125918574</v>
      </c>
      <c r="F33" s="7">
        <v>99.377830827619718</v>
      </c>
      <c r="G33" s="7">
        <v>101.54498153342314</v>
      </c>
      <c r="H33" s="7">
        <v>100.06766766034492</v>
      </c>
      <c r="I33" s="7">
        <v>99.505723706622277</v>
      </c>
      <c r="J33" s="7">
        <v>100.92583568852939</v>
      </c>
      <c r="K33" s="7">
        <v>99.934470210928822</v>
      </c>
      <c r="L33" s="9">
        <v>99.493973464970921</v>
      </c>
    </row>
    <row r="34" spans="1:12">
      <c r="A34" s="59">
        <v>41121</v>
      </c>
      <c r="B34" s="7">
        <v>100.10149033680618</v>
      </c>
      <c r="C34" s="7">
        <v>102.12391249710009</v>
      </c>
      <c r="D34" s="7">
        <v>101.06631499623211</v>
      </c>
      <c r="E34" s="7">
        <v>100.60852842149194</v>
      </c>
      <c r="F34" s="7">
        <v>101.03041335242574</v>
      </c>
      <c r="G34" s="7">
        <v>108.03679034531544</v>
      </c>
      <c r="H34" s="7">
        <v>99.709211946085333</v>
      </c>
      <c r="I34" s="7">
        <v>99.405454393531343</v>
      </c>
      <c r="J34" s="7">
        <v>100.71257818008795</v>
      </c>
      <c r="K34" s="7">
        <v>99.846583199703957</v>
      </c>
      <c r="L34" s="9">
        <v>100.73335977433831</v>
      </c>
    </row>
    <row r="35" spans="1:12">
      <c r="A35" s="59">
        <v>41152</v>
      </c>
      <c r="B35" s="7">
        <v>102.08039863348291</v>
      </c>
      <c r="C35" s="7">
        <v>118.84949065425272</v>
      </c>
      <c r="D35" s="7">
        <v>101.57498116051244</v>
      </c>
      <c r="E35" s="7">
        <v>101.27176236372968</v>
      </c>
      <c r="F35" s="7">
        <v>102.17965147572737</v>
      </c>
      <c r="G35" s="7">
        <v>111.34291359054519</v>
      </c>
      <c r="H35" s="7">
        <v>99.892097514585117</v>
      </c>
      <c r="I35" s="7">
        <v>100.4312865966924</v>
      </c>
      <c r="J35" s="7">
        <v>102.02651960306586</v>
      </c>
      <c r="K35" s="7">
        <v>100.39703342790182</v>
      </c>
      <c r="L35" s="9">
        <v>102.96238475268218</v>
      </c>
    </row>
    <row r="36" spans="1:12">
      <c r="A36" s="59">
        <v>41182</v>
      </c>
      <c r="B36" s="7">
        <v>101.71156146693907</v>
      </c>
      <c r="C36" s="7">
        <v>102.03869732874188</v>
      </c>
      <c r="D36" s="7">
        <v>100.64807837226827</v>
      </c>
      <c r="E36" s="7">
        <v>101.45449008250947</v>
      </c>
      <c r="F36" s="7">
        <v>102.34760645271966</v>
      </c>
      <c r="G36" s="7">
        <v>107.92753555558174</v>
      </c>
      <c r="H36" s="7">
        <v>101.9989392637027</v>
      </c>
      <c r="I36" s="7">
        <v>98.888681779908865</v>
      </c>
      <c r="J36" s="7">
        <v>102.79011906877555</v>
      </c>
      <c r="K36" s="7">
        <v>101.17876526458616</v>
      </c>
      <c r="L36" s="9">
        <v>101.91670622171691</v>
      </c>
    </row>
    <row r="37" spans="1:12">
      <c r="A37" s="59">
        <v>41213</v>
      </c>
      <c r="B37" s="7">
        <v>99.468236292251333</v>
      </c>
      <c r="C37" s="7">
        <v>104.37720989701637</v>
      </c>
      <c r="D37" s="7">
        <v>99.404672192916351</v>
      </c>
      <c r="E37" s="7">
        <v>103.79611196020596</v>
      </c>
      <c r="F37" s="7">
        <v>104.49141762621007</v>
      </c>
      <c r="G37" s="7">
        <v>110.51053205527795</v>
      </c>
      <c r="H37" s="7">
        <v>102.94262879716162</v>
      </c>
      <c r="I37" s="7">
        <v>99.444019513950934</v>
      </c>
      <c r="J37" s="7">
        <v>102.28793203276828</v>
      </c>
      <c r="K37" s="7">
        <v>101.46555445910941</v>
      </c>
      <c r="L37" s="9">
        <v>101.13864512058746</v>
      </c>
    </row>
    <row r="38" spans="1:12">
      <c r="A38" s="59">
        <v>41243</v>
      </c>
      <c r="B38" s="7">
        <v>97.802107987557378</v>
      </c>
      <c r="C38" s="7">
        <v>97.173891262258181</v>
      </c>
      <c r="D38" s="7">
        <v>101.21326299924642</v>
      </c>
      <c r="E38" s="7">
        <v>104.1209612380367</v>
      </c>
      <c r="F38" s="7">
        <v>105.51300494240712</v>
      </c>
      <c r="G38" s="7">
        <v>106.1354757683263</v>
      </c>
      <c r="H38" s="7">
        <v>101.63316812670313</v>
      </c>
      <c r="I38" s="7">
        <v>98.302491949531117</v>
      </c>
      <c r="J38" s="7">
        <v>100.82952584600744</v>
      </c>
      <c r="K38" s="7">
        <v>101.68527198717157</v>
      </c>
      <c r="L38" s="9">
        <v>99.760976257051766</v>
      </c>
    </row>
    <row r="39" spans="1:12">
      <c r="A39" s="59">
        <v>41274</v>
      </c>
      <c r="B39" s="7">
        <v>96.727464659560695</v>
      </c>
      <c r="C39" s="7">
        <v>95.176240951925607</v>
      </c>
      <c r="D39" s="7">
        <v>101.10022607385079</v>
      </c>
      <c r="E39" s="7">
        <v>104.91954904603723</v>
      </c>
      <c r="F39" s="7">
        <v>107.00944074412016</v>
      </c>
      <c r="G39" s="7">
        <v>102.71342965703103</v>
      </c>
      <c r="H39" s="7">
        <v>101.5600138993032</v>
      </c>
      <c r="I39" s="7">
        <v>98.15594449193668</v>
      </c>
      <c r="J39" s="7">
        <v>102.39800042422192</v>
      </c>
      <c r="K39" s="7">
        <v>102.48781916861971</v>
      </c>
      <c r="L39" s="9">
        <v>99.100649405071849</v>
      </c>
    </row>
    <row r="40" spans="1:12">
      <c r="A40" s="59">
        <v>41305</v>
      </c>
      <c r="B40" s="7">
        <v>99.371653249038758</v>
      </c>
      <c r="C40" s="7">
        <v>78.362252201552707</v>
      </c>
      <c r="D40" s="7">
        <v>103.27053504144688</v>
      </c>
      <c r="E40" s="7">
        <v>106.19864307749573</v>
      </c>
      <c r="F40" s="7">
        <v>106.33269008789897</v>
      </c>
      <c r="G40" s="7">
        <v>100.82160270337806</v>
      </c>
      <c r="H40" s="7">
        <v>99.818943287185206</v>
      </c>
      <c r="I40" s="7">
        <v>98.186796588272344</v>
      </c>
      <c r="J40" s="7">
        <v>104.64752317455586</v>
      </c>
      <c r="K40" s="7">
        <v>101.472492907364</v>
      </c>
      <c r="L40" s="9">
        <v>99.617542778318821</v>
      </c>
    </row>
    <row r="41" spans="1:12">
      <c r="A41" s="59">
        <v>41333</v>
      </c>
      <c r="B41" s="7">
        <v>100.25342755008791</v>
      </c>
      <c r="C41" s="7">
        <v>84.765255292446653</v>
      </c>
      <c r="D41" s="7">
        <v>101.6767143933685</v>
      </c>
      <c r="E41" s="7">
        <v>106.57086620834343</v>
      </c>
      <c r="F41" s="7">
        <v>106.23475157403253</v>
      </c>
      <c r="G41" s="7">
        <v>88.543762989888577</v>
      </c>
      <c r="H41" s="7">
        <v>100.27249949706469</v>
      </c>
      <c r="I41" s="7">
        <v>97.35378998720924</v>
      </c>
      <c r="J41" s="7">
        <v>104.9777283489168</v>
      </c>
      <c r="K41" s="7">
        <v>102.38142962871592</v>
      </c>
      <c r="L41" s="9">
        <v>99.649612981434501</v>
      </c>
    </row>
    <row r="42" spans="1:12">
      <c r="A42" s="59">
        <v>41364</v>
      </c>
      <c r="B42" s="7">
        <v>99.956276428174235</v>
      </c>
      <c r="C42" s="7">
        <v>101.33494254699744</v>
      </c>
      <c r="D42" s="7">
        <v>101.52976639035418</v>
      </c>
      <c r="E42" s="7">
        <v>106.7332908472588</v>
      </c>
      <c r="F42" s="7">
        <v>106.51845235922228</v>
      </c>
      <c r="G42" s="7">
        <v>85.107364849363123</v>
      </c>
      <c r="H42" s="7">
        <v>100.96746465736389</v>
      </c>
      <c r="I42" s="7">
        <v>96.88329551809025</v>
      </c>
      <c r="J42" s="7">
        <v>105.17034803396068</v>
      </c>
      <c r="K42" s="7">
        <v>102.91337732823486</v>
      </c>
      <c r="L42" s="9">
        <v>100.14718750859269</v>
      </c>
    </row>
    <row r="43" spans="1:12">
      <c r="A43" s="59">
        <v>41394</v>
      </c>
      <c r="B43" s="7">
        <v>99.968960977878965</v>
      </c>
      <c r="C43" s="7">
        <v>106.38294488108531</v>
      </c>
      <c r="D43" s="7">
        <v>102.38884702336097</v>
      </c>
      <c r="E43" s="7">
        <v>108.95309424576878</v>
      </c>
      <c r="F43" s="7">
        <v>107.69441276771045</v>
      </c>
      <c r="G43" s="7">
        <v>86.416237034259012</v>
      </c>
      <c r="H43" s="7">
        <v>101.39907459902339</v>
      </c>
      <c r="I43" s="7">
        <v>99.251193911852994</v>
      </c>
      <c r="J43" s="7">
        <v>104.46178276397782</v>
      </c>
      <c r="K43" s="7">
        <v>103.6095349697792</v>
      </c>
      <c r="L43" s="9">
        <v>100.80325246628944</v>
      </c>
    </row>
    <row r="44" spans="1:12">
      <c r="A44" s="59">
        <v>41425</v>
      </c>
      <c r="B44" s="7">
        <v>100.90631191464315</v>
      </c>
      <c r="C44" s="7">
        <v>112.52475029789272</v>
      </c>
      <c r="D44" s="7">
        <v>103.02185380557648</v>
      </c>
      <c r="E44" s="7">
        <v>110.63824987451569</v>
      </c>
      <c r="F44" s="7">
        <v>108.15183687417802</v>
      </c>
      <c r="G44" s="7">
        <v>92.225335068938421</v>
      </c>
      <c r="H44" s="7">
        <v>101.67706066314307</v>
      </c>
      <c r="I44" s="7">
        <v>99.104646454258557</v>
      </c>
      <c r="J44" s="7">
        <v>105.21162368075581</v>
      </c>
      <c r="K44" s="7">
        <v>103.46151474034785</v>
      </c>
      <c r="L44" s="9">
        <v>102.05323633013235</v>
      </c>
    </row>
    <row r="45" spans="1:12">
      <c r="A45" s="59">
        <v>41455</v>
      </c>
      <c r="B45" s="7">
        <v>101.48193734719241</v>
      </c>
      <c r="C45" s="7">
        <v>116.2022020678171</v>
      </c>
      <c r="D45" s="7">
        <v>102.59231348907309</v>
      </c>
      <c r="E45" s="7">
        <v>110.30663290339682</v>
      </c>
      <c r="F45" s="7">
        <v>108.67980407602894</v>
      </c>
      <c r="G45" s="7">
        <v>95.428616902267336</v>
      </c>
      <c r="H45" s="7">
        <v>101.17229649408365</v>
      </c>
      <c r="I45" s="7">
        <v>98.233074732775847</v>
      </c>
      <c r="J45" s="7">
        <v>105.54182885511675</v>
      </c>
      <c r="K45" s="7">
        <v>103.10996669544838</v>
      </c>
      <c r="L45" s="9">
        <v>102.59383745501971</v>
      </c>
    </row>
    <row r="46" spans="1:12">
      <c r="A46" s="59">
        <v>41486</v>
      </c>
      <c r="B46" s="7">
        <v>104.12104037853366</v>
      </c>
      <c r="C46" s="7">
        <v>120.51419126138768</v>
      </c>
      <c r="D46" s="7">
        <v>101.78975131876413</v>
      </c>
      <c r="E46" s="7">
        <v>109.52158048197256</v>
      </c>
      <c r="F46" s="7">
        <v>109.60843330795507</v>
      </c>
      <c r="G46" s="7">
        <v>101.55131514767861</v>
      </c>
      <c r="H46" s="7">
        <v>101.41370544450338</v>
      </c>
      <c r="I46" s="7">
        <v>97.423207203964495</v>
      </c>
      <c r="J46" s="7">
        <v>105.88579257840939</v>
      </c>
      <c r="K46" s="7">
        <v>104.34038485259651</v>
      </c>
      <c r="L46" s="9">
        <v>104.64268295272696</v>
      </c>
    </row>
    <row r="47" spans="1:12">
      <c r="A47" s="59">
        <v>41517</v>
      </c>
      <c r="B47" s="8">
        <v>105.03373747877566</v>
      </c>
      <c r="C47" s="8">
        <v>123.05175848490892</v>
      </c>
      <c r="D47" s="8">
        <v>102.03843255463451</v>
      </c>
      <c r="E47" s="8">
        <v>110.13744057119331</v>
      </c>
      <c r="F47" s="8">
        <v>110.55805701076426</v>
      </c>
      <c r="G47" s="8">
        <v>111.27373556667951</v>
      </c>
      <c r="H47" s="8">
        <v>101.42102086724337</v>
      </c>
      <c r="I47" s="8">
        <v>97.222668577782628</v>
      </c>
      <c r="J47" s="8">
        <v>107.19285472692147</v>
      </c>
      <c r="K47" s="8">
        <v>103.39444307388676</v>
      </c>
      <c r="L47" s="9">
        <v>105.7753184912798</v>
      </c>
    </row>
    <row r="48" spans="1:12">
      <c r="A48" s="59">
        <v>41547</v>
      </c>
      <c r="B48" s="8">
        <v>104.64528475498163</v>
      </c>
      <c r="C48" s="8">
        <v>105.97071582571026</v>
      </c>
      <c r="D48" s="8">
        <v>102.7166541070083</v>
      </c>
      <c r="E48" s="8">
        <v>110.43521907587149</v>
      </c>
      <c r="F48" s="8">
        <v>112.49452345716858</v>
      </c>
      <c r="G48" s="8">
        <v>111.00640397506959</v>
      </c>
      <c r="H48" s="8">
        <v>102.22571736864244</v>
      </c>
      <c r="I48" s="8">
        <v>96.53620943431396</v>
      </c>
      <c r="J48" s="8">
        <v>106.60123712285811</v>
      </c>
      <c r="K48" s="8">
        <v>103.41525841865055</v>
      </c>
      <c r="L48" s="9">
        <v>104.88430364695311</v>
      </c>
    </row>
    <row r="49" spans="1:12">
      <c r="A49" s="59">
        <v>41578</v>
      </c>
      <c r="B49" s="8">
        <v>102.36483472747562</v>
      </c>
      <c r="C49" s="8">
        <v>109.84022714772533</v>
      </c>
      <c r="D49" s="8">
        <v>103.66616428033157</v>
      </c>
      <c r="E49" s="8">
        <v>109.11551888468415</v>
      </c>
      <c r="F49" s="8">
        <v>113.02689591997783</v>
      </c>
      <c r="G49" s="8">
        <v>110.9615963430472</v>
      </c>
      <c r="H49" s="8">
        <v>99.709211946085333</v>
      </c>
      <c r="I49" s="8">
        <v>97.577467685642844</v>
      </c>
      <c r="J49" s="8">
        <v>106.53932365266543</v>
      </c>
      <c r="K49" s="8">
        <v>104.3612001973603</v>
      </c>
      <c r="L49" s="9">
        <v>103.95976475315602</v>
      </c>
    </row>
    <row r="50" spans="1:12">
      <c r="A50" s="59">
        <v>41608</v>
      </c>
      <c r="B50" s="8">
        <v>101.19074625542594</v>
      </c>
      <c r="C50" s="8">
        <v>90.60428214343186</v>
      </c>
      <c r="D50" s="8">
        <v>102.72795779954785</v>
      </c>
      <c r="E50" s="8">
        <v>110.02915747858307</v>
      </c>
      <c r="F50" s="8">
        <v>114.25511100643457</v>
      </c>
      <c r="G50" s="8">
        <v>113.77477545116162</v>
      </c>
      <c r="H50" s="8">
        <v>99.775050750745265</v>
      </c>
      <c r="I50" s="8">
        <v>98.29477892544719</v>
      </c>
      <c r="J50" s="8">
        <v>107.35107803963609</v>
      </c>
      <c r="K50" s="8">
        <v>105.18456272357223</v>
      </c>
      <c r="L50" s="9">
        <v>102.78653107294888</v>
      </c>
    </row>
    <row r="51" spans="1:12">
      <c r="A51" s="59">
        <v>41639</v>
      </c>
      <c r="B51" s="8">
        <v>103.37684724826234</v>
      </c>
      <c r="C51" s="8">
        <v>100.83964520589377</v>
      </c>
      <c r="D51" s="8">
        <v>103.62094951017332</v>
      </c>
      <c r="E51" s="8">
        <v>110.38107752956635</v>
      </c>
      <c r="F51" s="8">
        <v>114.8123423501937</v>
      </c>
      <c r="G51" s="8">
        <v>110.72929880299374</v>
      </c>
      <c r="H51" s="8">
        <v>101.09182684394375</v>
      </c>
      <c r="I51" s="8">
        <v>97.916840745335222</v>
      </c>
      <c r="J51" s="8">
        <v>108.67189873707986</v>
      </c>
      <c r="K51" s="8">
        <v>105.11517824102627</v>
      </c>
      <c r="L51" s="9">
        <v>104.36792307988317</v>
      </c>
    </row>
    <row r="52" spans="1:12">
      <c r="A52" s="59">
        <v>41670</v>
      </c>
      <c r="B52" s="8">
        <v>103.08341883427707</v>
      </c>
      <c r="C52" s="8">
        <v>87.328941256279748</v>
      </c>
      <c r="D52" s="8">
        <v>103.5079125847777</v>
      </c>
      <c r="E52" s="8">
        <v>110.06976363831191</v>
      </c>
      <c r="F52" s="8">
        <v>115.73664055361937</v>
      </c>
      <c r="G52" s="8">
        <v>113.23481951613722</v>
      </c>
      <c r="H52" s="8">
        <v>102.39397209166225</v>
      </c>
      <c r="I52" s="8">
        <v>97.238094625950467</v>
      </c>
      <c r="J52" s="8">
        <v>109.66939353462855</v>
      </c>
      <c r="K52" s="8">
        <v>106.12587887011225</v>
      </c>
      <c r="L52" s="9">
        <v>103.95813615152382</v>
      </c>
    </row>
    <row r="53" spans="1:12">
      <c r="A53" s="59">
        <v>41698</v>
      </c>
      <c r="B53" s="8">
        <v>106.60741258276521</v>
      </c>
      <c r="C53" s="8">
        <v>86.154778702841099</v>
      </c>
      <c r="D53" s="8">
        <v>106.11906556141673</v>
      </c>
      <c r="E53" s="8">
        <v>111.2473422704483</v>
      </c>
      <c r="F53" s="8">
        <v>116.07604511624342</v>
      </c>
      <c r="G53" s="8">
        <v>106.77591673195138</v>
      </c>
      <c r="H53" s="8">
        <v>103.24256112950127</v>
      </c>
      <c r="I53" s="8">
        <v>97.28437277045397</v>
      </c>
      <c r="J53" s="8">
        <v>111.80196861904298</v>
      </c>
      <c r="K53" s="8">
        <v>105.74426421610953</v>
      </c>
      <c r="L53" s="9">
        <v>105.62535343713741</v>
      </c>
    </row>
    <row r="54" spans="1:12">
      <c r="A54" s="59">
        <v>41729</v>
      </c>
      <c r="B54" s="8">
        <v>108.49498804449682</v>
      </c>
      <c r="C54" s="8">
        <v>118.16672162231903</v>
      </c>
      <c r="D54" s="8">
        <v>106.45817633760362</v>
      </c>
      <c r="E54" s="8">
        <v>111.53835308183834</v>
      </c>
      <c r="F54" s="8">
        <v>117.09858206388327</v>
      </c>
      <c r="G54" s="8">
        <v>88.149717403759695</v>
      </c>
      <c r="H54" s="8">
        <v>105.12262477367911</v>
      </c>
      <c r="I54" s="8">
        <v>98.047962154761834</v>
      </c>
      <c r="J54" s="8">
        <v>112.23536291039171</v>
      </c>
      <c r="K54" s="8">
        <v>106.6231343283582</v>
      </c>
      <c r="L54" s="9">
        <v>107.23502312304724</v>
      </c>
    </row>
    <row r="55" spans="1:12">
      <c r="A55" s="59">
        <v>41759</v>
      </c>
      <c r="B55" s="8">
        <v>111.07881962719951</v>
      </c>
      <c r="C55" s="8">
        <v>118.28592006005715</v>
      </c>
      <c r="D55" s="8">
        <v>108.19894498869631</v>
      </c>
      <c r="E55" s="8">
        <v>111.71431310732997</v>
      </c>
      <c r="F55" s="8">
        <v>110.87657991481218</v>
      </c>
      <c r="G55" s="8">
        <v>126.97894388152963</v>
      </c>
      <c r="H55" s="8">
        <v>105.78101282027835</v>
      </c>
      <c r="I55" s="8">
        <v>97.585180709726771</v>
      </c>
      <c r="J55" s="8">
        <v>114.16843903529642</v>
      </c>
      <c r="K55" s="8">
        <v>107.34010731466634</v>
      </c>
      <c r="L55" s="9">
        <v>111.13628944957254</v>
      </c>
    </row>
    <row r="56" spans="1:12">
      <c r="A56" s="59">
        <v>41790</v>
      </c>
      <c r="B56" s="8">
        <v>112.38144555976976</v>
      </c>
      <c r="C56" s="8">
        <v>119.82311494294294</v>
      </c>
      <c r="D56" s="8">
        <v>109.3293142426526</v>
      </c>
      <c r="E56" s="8">
        <v>111.31501920332971</v>
      </c>
      <c r="F56" s="8">
        <v>105.78393650661805</v>
      </c>
      <c r="G56" s="8">
        <v>111.64665740892934</v>
      </c>
      <c r="H56" s="8">
        <v>105.43718795149874</v>
      </c>
      <c r="I56" s="8">
        <v>97.276659746370058</v>
      </c>
      <c r="J56" s="8">
        <v>112.84761833785264</v>
      </c>
      <c r="K56" s="8">
        <v>108.43638213889231</v>
      </c>
      <c r="L56" s="9">
        <v>111.02482689195023</v>
      </c>
    </row>
    <row r="57" spans="1:12">
      <c r="A57" s="59">
        <v>41820</v>
      </c>
      <c r="B57" s="8">
        <v>114.67008780213629</v>
      </c>
      <c r="C57" s="8">
        <v>164.14011689112408</v>
      </c>
      <c r="D57" s="8">
        <v>108.09721175584023</v>
      </c>
      <c r="E57" s="8">
        <v>113.91381342597553</v>
      </c>
      <c r="F57" s="8">
        <v>100.35830561913097</v>
      </c>
      <c r="G57" s="8">
        <v>117.22288761174043</v>
      </c>
      <c r="H57" s="8">
        <v>106.68812524003731</v>
      </c>
      <c r="I57" s="8">
        <v>98.233074732775847</v>
      </c>
      <c r="J57" s="8">
        <v>114.87700430527927</v>
      </c>
      <c r="K57" s="8">
        <v>109.22273960774639</v>
      </c>
      <c r="L57" s="9">
        <v>114.7226661757838</v>
      </c>
    </row>
    <row r="58" spans="1:12">
      <c r="A58" s="59">
        <v>41851</v>
      </c>
      <c r="B58" s="8">
        <v>114.89680125511137</v>
      </c>
      <c r="C58" s="8">
        <v>146.22004272619861</v>
      </c>
      <c r="D58" s="8">
        <v>110.43707611152976</v>
      </c>
      <c r="E58" s="8">
        <v>115.05755359167122</v>
      </c>
      <c r="F58" s="8">
        <v>101.64245742895748</v>
      </c>
      <c r="G58" s="8">
        <v>113.13832262492616</v>
      </c>
      <c r="H58" s="8">
        <v>107.02463468607692</v>
      </c>
      <c r="I58" s="8">
        <v>95.988584724355803</v>
      </c>
      <c r="J58" s="8">
        <v>115.4135877136158</v>
      </c>
      <c r="K58" s="8">
        <v>110.04147650178858</v>
      </c>
      <c r="L58" s="9">
        <v>114.11090125529662</v>
      </c>
    </row>
    <row r="59" spans="1:12">
      <c r="A59" s="59">
        <v>41882</v>
      </c>
      <c r="B59" s="8">
        <v>112.76466560055059</v>
      </c>
      <c r="C59" s="8">
        <v>134.16607241789671</v>
      </c>
      <c r="D59" s="8">
        <v>110.6405425772419</v>
      </c>
      <c r="E59" s="8">
        <v>116.26220299696018</v>
      </c>
      <c r="F59" s="8">
        <v>103.11596600912996</v>
      </c>
      <c r="G59" s="8">
        <v>118.45425727480617</v>
      </c>
      <c r="H59" s="8">
        <v>107.1270506044368</v>
      </c>
      <c r="I59" s="8">
        <v>96.297105687712516</v>
      </c>
      <c r="J59" s="8">
        <v>114.45048928839638</v>
      </c>
      <c r="K59" s="8">
        <v>109.93046132971506</v>
      </c>
      <c r="L59" s="9">
        <v>112.83993744863885</v>
      </c>
    </row>
    <row r="60" spans="1:12">
      <c r="A60" s="59">
        <v>41912</v>
      </c>
      <c r="B60" s="8">
        <v>111.99892441895872</v>
      </c>
      <c r="C60" s="8">
        <v>127.54808285995091</v>
      </c>
      <c r="D60" s="8">
        <v>111.09269027882442</v>
      </c>
      <c r="E60" s="8">
        <v>117.80523706665613</v>
      </c>
      <c r="F60" s="8">
        <v>104.40971331388621</v>
      </c>
      <c r="G60" s="8">
        <v>121.34689088919079</v>
      </c>
      <c r="H60" s="8">
        <v>107.3026207501966</v>
      </c>
      <c r="I60" s="8">
        <v>96.397375000803436</v>
      </c>
      <c r="J60" s="8">
        <v>116.00520531767916</v>
      </c>
      <c r="K60" s="8">
        <v>111.56562230171457</v>
      </c>
      <c r="L60" s="9">
        <v>112.72054687433796</v>
      </c>
    </row>
    <row r="61" spans="1:12">
      <c r="A61" s="59">
        <v>41943</v>
      </c>
      <c r="B61" s="8">
        <v>109.78474003057464</v>
      </c>
      <c r="C61" s="8">
        <v>136.6003031541741</v>
      </c>
      <c r="D61" s="8">
        <v>113.20648078372268</v>
      </c>
      <c r="E61" s="8">
        <v>117.56836780157123</v>
      </c>
      <c r="F61" s="8">
        <v>105.252000649241</v>
      </c>
      <c r="G61" s="8">
        <v>127.52662992297253</v>
      </c>
      <c r="H61" s="8">
        <v>108.16584063351561</v>
      </c>
      <c r="I61" s="8">
        <v>96.443653145306939</v>
      </c>
      <c r="J61" s="8">
        <v>116.36292758990352</v>
      </c>
      <c r="K61" s="8">
        <v>112.05131367953621</v>
      </c>
      <c r="L61" s="9">
        <v>112.65129455104595</v>
      </c>
    </row>
    <row r="62" spans="1:12">
      <c r="A62" s="59">
        <v>41973</v>
      </c>
      <c r="B62" s="8">
        <v>107.33574589601243</v>
      </c>
      <c r="C62" s="8">
        <v>125.14431859151371</v>
      </c>
      <c r="D62" s="8">
        <v>115.07159005275057</v>
      </c>
      <c r="E62" s="8">
        <v>118.71210796726692</v>
      </c>
      <c r="F62" s="8">
        <v>106.08194835872948</v>
      </c>
      <c r="G62" s="8">
        <v>124.81372006413619</v>
      </c>
      <c r="H62" s="8">
        <v>108.77302072093491</v>
      </c>
      <c r="I62" s="8">
        <v>96.783026204999331</v>
      </c>
      <c r="J62" s="8">
        <v>115.59244884972799</v>
      </c>
      <c r="K62" s="8">
        <v>112.76366103367461</v>
      </c>
      <c r="L62" s="9">
        <v>111.0135645848016</v>
      </c>
    </row>
    <row r="63" spans="1:12">
      <c r="A63" s="59">
        <v>42004</v>
      </c>
      <c r="B63" s="8">
        <v>100.60269002241155</v>
      </c>
      <c r="C63" s="8">
        <v>118.10678740861417</v>
      </c>
      <c r="D63" s="8">
        <v>114.42727957799548</v>
      </c>
      <c r="E63" s="8">
        <v>119.41594806923351</v>
      </c>
      <c r="F63" s="8">
        <v>106.78093672843067</v>
      </c>
      <c r="G63" s="8">
        <v>123.79512140457919</v>
      </c>
      <c r="H63" s="8">
        <v>108.10731725159567</v>
      </c>
      <c r="I63" s="8">
        <v>97.484911396635837</v>
      </c>
      <c r="J63" s="8">
        <v>116.03272241554258</v>
      </c>
      <c r="K63" s="8">
        <v>113.02963488343407</v>
      </c>
      <c r="L63" s="9">
        <v>107.1581235470867</v>
      </c>
    </row>
    <row r="64" spans="1:12">
      <c r="A64" s="59">
        <v>42035</v>
      </c>
      <c r="B64" s="8">
        <v>91.92877880741122</v>
      </c>
      <c r="C64" s="8">
        <v>76.874305844638769</v>
      </c>
      <c r="D64" s="8">
        <v>110.45968349660889</v>
      </c>
      <c r="E64" s="8">
        <v>118.50230947533458</v>
      </c>
      <c r="F64" s="8">
        <v>106.8889634790181</v>
      </c>
      <c r="G64" s="8">
        <v>116.92752817287</v>
      </c>
      <c r="H64" s="8">
        <v>108.31946451105543</v>
      </c>
      <c r="I64" s="8">
        <v>96.821591325418908</v>
      </c>
      <c r="J64" s="8">
        <v>116.17030790485964</v>
      </c>
      <c r="K64" s="8">
        <v>112.48612310349081</v>
      </c>
      <c r="L64" s="9">
        <v>99.918227621994788</v>
      </c>
    </row>
    <row r="65" spans="1:12">
      <c r="A65" s="59">
        <v>42063</v>
      </c>
      <c r="B65" s="8">
        <v>84.400121662444747</v>
      </c>
      <c r="C65" s="8">
        <v>72.544913502020094</v>
      </c>
      <c r="D65" s="8">
        <v>107.03466465712133</v>
      </c>
      <c r="E65" s="8">
        <v>120.1400912510645</v>
      </c>
      <c r="F65" s="8">
        <v>106.87664370311431</v>
      </c>
      <c r="G65" s="8">
        <v>121.05190418816368</v>
      </c>
      <c r="H65" s="8">
        <v>105.29819491943891</v>
      </c>
      <c r="I65" s="8">
        <v>98.364196142202459</v>
      </c>
      <c r="J65" s="8">
        <v>116.18406645379135</v>
      </c>
      <c r="K65" s="8">
        <v>112.42598988528432</v>
      </c>
      <c r="L65" s="9">
        <v>95.754791758610097</v>
      </c>
    </row>
    <row r="66" spans="1:12">
      <c r="A66" s="59">
        <v>42094</v>
      </c>
      <c r="B66" s="8">
        <v>77.920259531095468</v>
      </c>
      <c r="C66" s="8">
        <v>108.05509101101926</v>
      </c>
      <c r="D66" s="8">
        <v>108.00678221552374</v>
      </c>
      <c r="E66" s="8">
        <v>120.97251752550575</v>
      </c>
      <c r="F66" s="8">
        <v>106.44339062263862</v>
      </c>
      <c r="G66" s="8">
        <v>123.79369352571054</v>
      </c>
      <c r="H66" s="8">
        <v>104.34718996324</v>
      </c>
      <c r="I66" s="8">
        <v>98.078814251097498</v>
      </c>
      <c r="J66" s="8">
        <v>117.10588923221565</v>
      </c>
      <c r="K66" s="8">
        <v>110.7584494880967</v>
      </c>
      <c r="L66" s="9">
        <v>94.008963359992791</v>
      </c>
    </row>
    <row r="67" spans="1:12">
      <c r="A67" s="59">
        <v>42124</v>
      </c>
      <c r="B67" s="8">
        <v>75.876081942277509</v>
      </c>
      <c r="C67" s="8">
        <v>104.00244343218145</v>
      </c>
      <c r="D67" s="8">
        <v>103.79050489826676</v>
      </c>
      <c r="E67" s="8">
        <v>120.36342512957313</v>
      </c>
      <c r="F67" s="8">
        <v>105.26139094123137</v>
      </c>
      <c r="G67" s="8">
        <v>120.83419774188459</v>
      </c>
      <c r="H67" s="8">
        <v>102.2622944823424</v>
      </c>
      <c r="I67" s="8">
        <v>97.70087607098553</v>
      </c>
      <c r="J67" s="8">
        <v>118.26160734247895</v>
      </c>
      <c r="K67" s="8">
        <v>110.20799925989886</v>
      </c>
      <c r="L67" s="9">
        <v>92.053266801134896</v>
      </c>
    </row>
    <row r="68" spans="1:12">
      <c r="A68" s="59">
        <v>42155</v>
      </c>
      <c r="B68" s="8">
        <v>74.682329914626834</v>
      </c>
      <c r="C68" s="8">
        <v>132.50945515719522</v>
      </c>
      <c r="D68" s="8">
        <v>102.72795779954785</v>
      </c>
      <c r="E68" s="8">
        <v>121.5207006818451</v>
      </c>
      <c r="F68" s="8">
        <v>104.30238492382367</v>
      </c>
      <c r="G68" s="8">
        <v>116.74932763099109</v>
      </c>
      <c r="H68" s="8">
        <v>101.64779897218311</v>
      </c>
      <c r="I68" s="8">
        <v>98.163657516020592</v>
      </c>
      <c r="J68" s="8">
        <v>117.27787109386196</v>
      </c>
      <c r="K68" s="8">
        <v>109.9212100653756</v>
      </c>
      <c r="L68" s="9">
        <v>92.354027401155776</v>
      </c>
    </row>
    <row r="69" spans="1:12">
      <c r="A69" s="59">
        <v>42185</v>
      </c>
      <c r="B69" s="8">
        <v>74.499305204216881</v>
      </c>
      <c r="C69" s="8">
        <v>143.33540847415784</v>
      </c>
      <c r="D69" s="8">
        <v>100.60286360211002</v>
      </c>
      <c r="E69" s="8">
        <v>122.17039923750656</v>
      </c>
      <c r="F69" s="8">
        <v>104.49637788448639</v>
      </c>
      <c r="G69" s="8">
        <v>119.57749307853811</v>
      </c>
      <c r="H69" s="8">
        <v>100.98209550284388</v>
      </c>
      <c r="I69" s="8">
        <v>97.747154215489033</v>
      </c>
      <c r="J69" s="8">
        <v>117.07149285988638</v>
      </c>
      <c r="K69" s="8">
        <v>109.44476995189342</v>
      </c>
      <c r="L69" s="9">
        <v>92.679240076797825</v>
      </c>
    </row>
    <row r="70" spans="1:12">
      <c r="A70" s="59">
        <v>42216</v>
      </c>
      <c r="B70" s="8">
        <v>70.990991422699324</v>
      </c>
      <c r="C70" s="8">
        <v>142.35732425091666</v>
      </c>
      <c r="D70" s="8">
        <v>100.86284853051997</v>
      </c>
      <c r="E70" s="8">
        <v>121.419185282523</v>
      </c>
      <c r="F70" s="8">
        <v>103.41404818440108</v>
      </c>
      <c r="G70" s="8">
        <v>118.05047120771225</v>
      </c>
      <c r="H70" s="8">
        <v>99.95793631924505</v>
      </c>
      <c r="I70" s="8">
        <v>97.28437277045397</v>
      </c>
      <c r="J70" s="8">
        <v>116.82383897911566</v>
      </c>
      <c r="K70" s="8">
        <v>108.94288886147774</v>
      </c>
      <c r="L70" s="9">
        <v>90.551799490880057</v>
      </c>
    </row>
    <row r="71" spans="1:12">
      <c r="A71" s="59">
        <v>42247</v>
      </c>
      <c r="B71" s="8">
        <v>68.840520725860372</v>
      </c>
      <c r="C71" s="8">
        <v>116.88669530396865</v>
      </c>
      <c r="D71" s="8">
        <v>98.070836473247923</v>
      </c>
      <c r="E71" s="8">
        <v>120.49877899533593</v>
      </c>
      <c r="F71" s="8">
        <v>103.02172117385858</v>
      </c>
      <c r="G71" s="8">
        <v>121.45626923114054</v>
      </c>
      <c r="H71" s="8">
        <v>99.416595036485674</v>
      </c>
      <c r="I71" s="8">
        <v>96.551635482481799</v>
      </c>
      <c r="J71" s="8">
        <v>116.74816695999128</v>
      </c>
      <c r="K71" s="8">
        <v>108.23054150733934</v>
      </c>
      <c r="L71" s="9">
        <v>88.067963357106024</v>
      </c>
    </row>
    <row r="72" spans="1:12">
      <c r="A72" s="59">
        <v>42277</v>
      </c>
      <c r="B72" s="8">
        <v>68.608033156903701</v>
      </c>
      <c r="C72" s="8">
        <v>114.71282717624545</v>
      </c>
      <c r="D72" s="8">
        <v>95.391861341371509</v>
      </c>
      <c r="E72" s="8">
        <v>121.22968987045508</v>
      </c>
      <c r="F72" s="8">
        <v>103.14718847922221</v>
      </c>
      <c r="G72" s="8">
        <v>127.04460568877508</v>
      </c>
      <c r="H72" s="8">
        <v>98.143711479727131</v>
      </c>
      <c r="I72" s="8">
        <v>95.548942351572492</v>
      </c>
      <c r="J72" s="8">
        <v>117.63559336608633</v>
      </c>
      <c r="K72" s="8">
        <v>108.24210558776366</v>
      </c>
      <c r="L72" s="9">
        <v>87.954382223304989</v>
      </c>
    </row>
    <row r="73" spans="1:12">
      <c r="A73" s="59">
        <v>42308</v>
      </c>
      <c r="B73" s="8">
        <v>67.069915236733522</v>
      </c>
      <c r="C73" s="8">
        <v>103.65636448905242</v>
      </c>
      <c r="D73" s="8">
        <v>91.69555388093444</v>
      </c>
      <c r="E73" s="8">
        <v>122.867471646185</v>
      </c>
      <c r="F73" s="8">
        <v>102.43137735351806</v>
      </c>
      <c r="G73" s="8">
        <v>128.41009407798555</v>
      </c>
      <c r="H73" s="8">
        <v>98.231496552607027</v>
      </c>
      <c r="I73" s="8">
        <v>97.137825312859533</v>
      </c>
      <c r="J73" s="8">
        <v>117.08525140881808</v>
      </c>
      <c r="K73" s="8">
        <v>108.01776242753176</v>
      </c>
      <c r="L73" s="9">
        <v>86.492667819081049</v>
      </c>
    </row>
    <row r="74" spans="1:12">
      <c r="A74" s="59">
        <v>42338</v>
      </c>
      <c r="B74" s="8">
        <v>64.987200038679731</v>
      </c>
      <c r="C74" s="8">
        <v>84.166575039859296</v>
      </c>
      <c r="D74" s="8">
        <v>90.892991710625466</v>
      </c>
      <c r="E74" s="8">
        <v>122.47494543547286</v>
      </c>
      <c r="F74" s="8">
        <v>102.79364551141934</v>
      </c>
      <c r="G74" s="8">
        <v>127.45924170612014</v>
      </c>
      <c r="H74" s="8">
        <v>96.095393112529493</v>
      </c>
      <c r="I74" s="8">
        <v>97.523476517055428</v>
      </c>
      <c r="J74" s="8">
        <v>116.71377058766203</v>
      </c>
      <c r="K74" s="8">
        <v>107.50894288886148</v>
      </c>
      <c r="L74" s="9">
        <v>84.221635506000709</v>
      </c>
    </row>
    <row r="75" spans="1:12">
      <c r="A75" s="59">
        <v>42369</v>
      </c>
      <c r="B75" s="8">
        <v>62.38997673816985</v>
      </c>
      <c r="C75" s="8">
        <v>100.36087970306585</v>
      </c>
      <c r="D75" s="8">
        <v>89.525244913338355</v>
      </c>
      <c r="E75" s="8">
        <v>121.73049917377745</v>
      </c>
      <c r="F75" s="8">
        <v>103.61984155599875</v>
      </c>
      <c r="G75" s="8">
        <v>124.73077043525547</v>
      </c>
      <c r="H75" s="8">
        <v>95.539420984290132</v>
      </c>
      <c r="I75" s="8">
        <v>97.052982047936439</v>
      </c>
      <c r="J75" s="8">
        <v>117.05773431095467</v>
      </c>
      <c r="K75" s="8">
        <v>107.11576415443444</v>
      </c>
      <c r="L75" s="9">
        <v>83.244993176280246</v>
      </c>
    </row>
    <row r="76" spans="1:12">
      <c r="A76" s="59">
        <v>42400</v>
      </c>
      <c r="B76" s="8">
        <v>59.849927785090763</v>
      </c>
      <c r="C76" s="8">
        <v>70.949249452932591</v>
      </c>
      <c r="D76" s="8">
        <v>87.547098718914839</v>
      </c>
      <c r="E76" s="8">
        <v>121.49362990869254</v>
      </c>
      <c r="F76" s="8">
        <v>102.69802867294742</v>
      </c>
      <c r="G76" s="8">
        <v>126.79002073858652</v>
      </c>
      <c r="H76" s="8">
        <v>93.249693666672769</v>
      </c>
      <c r="I76" s="8">
        <v>97.623745830146348</v>
      </c>
      <c r="J76" s="8">
        <v>116.74816695999128</v>
      </c>
      <c r="K76" s="8">
        <v>106.75959047736524</v>
      </c>
      <c r="L76" s="9">
        <v>80.376293107765576</v>
      </c>
    </row>
    <row r="77" spans="1:12">
      <c r="A77" s="59">
        <v>42429</v>
      </c>
      <c r="B77" s="8">
        <v>56.387713813686538</v>
      </c>
      <c r="C77" s="8">
        <v>81.396102351959371</v>
      </c>
      <c r="D77" s="8">
        <v>86.574981160512436</v>
      </c>
      <c r="E77" s="8">
        <v>122.4478746623203</v>
      </c>
      <c r="F77" s="8">
        <v>102.81020105423731</v>
      </c>
      <c r="G77" s="8">
        <v>132.04778550310792</v>
      </c>
      <c r="H77" s="8">
        <v>93.725196144772212</v>
      </c>
      <c r="I77" s="8">
        <v>99.135498550594221</v>
      </c>
      <c r="J77" s="8">
        <v>112.95768672930629</v>
      </c>
      <c r="K77" s="8">
        <v>107.04637967188849</v>
      </c>
      <c r="L77" s="9">
        <v>79.35476142965328</v>
      </c>
    </row>
    <row r="78" spans="1:12">
      <c r="A78" s="59">
        <v>42460</v>
      </c>
      <c r="B78" s="8">
        <v>57.772107620778897</v>
      </c>
      <c r="C78" s="8">
        <v>105.68086427894464</v>
      </c>
      <c r="D78" s="8">
        <v>83.896006028636023</v>
      </c>
      <c r="E78" s="8">
        <v>121.93352997242165</v>
      </c>
      <c r="F78" s="8">
        <v>101.74370934139257</v>
      </c>
      <c r="G78" s="8">
        <v>134.96632501558335</v>
      </c>
      <c r="H78" s="8">
        <v>91.230636990435087</v>
      </c>
      <c r="I78" s="8">
        <v>97.577467685642844</v>
      </c>
      <c r="J78" s="8">
        <v>114.63622969897442</v>
      </c>
      <c r="K78" s="8">
        <v>105.80208461823116</v>
      </c>
      <c r="L78" s="9">
        <v>80.826767278697261</v>
      </c>
    </row>
    <row r="79" spans="1:12">
      <c r="A79" s="59">
        <v>42490</v>
      </c>
      <c r="B79" s="8">
        <v>57.043886161095799</v>
      </c>
      <c r="C79" s="8">
        <v>101.17287830020278</v>
      </c>
      <c r="D79" s="8">
        <v>80.40316503391108</v>
      </c>
      <c r="E79" s="8">
        <v>121.10787139126855</v>
      </c>
      <c r="F79" s="8">
        <v>100.92679993855482</v>
      </c>
      <c r="G79" s="8">
        <v>133.40919471714551</v>
      </c>
      <c r="H79" s="8">
        <v>89.613928564896938</v>
      </c>
      <c r="I79" s="8">
        <v>97.322937890873561</v>
      </c>
      <c r="J79" s="8">
        <v>115.64748304545481</v>
      </c>
      <c r="K79" s="8">
        <v>105.50835697545331</v>
      </c>
      <c r="L79" s="9">
        <v>79.732363307392689</v>
      </c>
    </row>
    <row r="80" spans="1:12">
      <c r="A80" s="59">
        <v>42521</v>
      </c>
      <c r="B80" s="8">
        <v>58.168427877023042</v>
      </c>
      <c r="C80" s="8">
        <v>113.30433960422774</v>
      </c>
      <c r="D80" s="8">
        <v>78.425018839487564</v>
      </c>
      <c r="E80" s="8">
        <v>120.53261746177664</v>
      </c>
      <c r="F80" s="8">
        <v>100.45516466154302</v>
      </c>
      <c r="G80" s="8">
        <v>135.1000364807675</v>
      </c>
      <c r="H80" s="8">
        <v>89.482250955577101</v>
      </c>
      <c r="I80" s="8">
        <v>97.978544938006564</v>
      </c>
      <c r="J80" s="8">
        <v>115.68187941778407</v>
      </c>
      <c r="K80" s="8">
        <v>105.00416306895276</v>
      </c>
      <c r="L80" s="9">
        <v>80.729744198452664</v>
      </c>
    </row>
    <row r="81" spans="1:12">
      <c r="A81" s="59">
        <v>42551</v>
      </c>
      <c r="B81" s="8">
        <v>59.075337136761917</v>
      </c>
      <c r="C81" s="8">
        <v>140.4224042351486</v>
      </c>
      <c r="D81" s="8">
        <v>78.300678221552374</v>
      </c>
      <c r="E81" s="8">
        <v>118.9760480055044</v>
      </c>
      <c r="F81" s="8">
        <v>99.735418745405994</v>
      </c>
      <c r="G81" s="8">
        <v>138.54834607432491</v>
      </c>
      <c r="H81" s="8">
        <v>88.692185299658007</v>
      </c>
      <c r="I81" s="8">
        <v>97.214955553698715</v>
      </c>
      <c r="J81" s="8">
        <v>115.17281310731094</v>
      </c>
      <c r="K81" s="8">
        <v>103.93564203774515</v>
      </c>
      <c r="L81" s="9">
        <v>82.349750336294164</v>
      </c>
    </row>
    <row r="82" spans="1:12">
      <c r="A82" s="59">
        <v>42582</v>
      </c>
      <c r="B82" s="8">
        <v>59.369255768540192</v>
      </c>
      <c r="C82" s="8">
        <v>113.00289709381757</v>
      </c>
      <c r="D82" s="8">
        <v>77.825923134890729</v>
      </c>
      <c r="E82" s="8">
        <v>117.52099394855425</v>
      </c>
      <c r="F82" s="8">
        <v>99.033092538137836</v>
      </c>
      <c r="G82" s="8">
        <v>139.47270348396799</v>
      </c>
      <c r="H82" s="8">
        <v>88.523930576638193</v>
      </c>
      <c r="I82" s="8">
        <v>98.410474286705963</v>
      </c>
      <c r="J82" s="8">
        <v>114.26474887781835</v>
      </c>
      <c r="K82" s="8">
        <v>103.8731960034538</v>
      </c>
      <c r="L82" s="9">
        <v>81.187191967458872</v>
      </c>
    </row>
    <row r="83" spans="1:12">
      <c r="A83" s="59">
        <v>42613</v>
      </c>
      <c r="B83" s="8">
        <v>61.39832142288919</v>
      </c>
      <c r="C83" s="8">
        <v>127.50526793928873</v>
      </c>
      <c r="D83" s="8">
        <v>77.181612660135642</v>
      </c>
      <c r="E83" s="8">
        <v>117.79170168007985</v>
      </c>
      <c r="F83" s="8">
        <v>98.325688483683763</v>
      </c>
      <c r="G83" s="8">
        <v>144.17958694918022</v>
      </c>
      <c r="H83" s="8">
        <v>88.655608185958044</v>
      </c>
      <c r="I83" s="8">
        <v>99.251193911852994</v>
      </c>
      <c r="J83" s="8">
        <v>114.71878099256465</v>
      </c>
      <c r="K83" s="8">
        <v>103.23948439620081</v>
      </c>
      <c r="L83" s="9">
        <v>83.084575095248724</v>
      </c>
    </row>
    <row r="84" spans="1:12">
      <c r="A84" s="59">
        <v>42643</v>
      </c>
      <c r="B84" s="8">
        <v>62.529823773312806</v>
      </c>
      <c r="C84" s="8">
        <v>107.48200217915667</v>
      </c>
      <c r="D84" s="8">
        <v>77.475508666164274</v>
      </c>
      <c r="E84" s="8">
        <v>117.12170004455398</v>
      </c>
      <c r="F84" s="8">
        <v>97.769931369173847</v>
      </c>
      <c r="G84" s="8">
        <v>135.59272419595877</v>
      </c>
      <c r="H84" s="8">
        <v>88.311783317178438</v>
      </c>
      <c r="I84" s="8">
        <v>99.328324152692161</v>
      </c>
      <c r="J84" s="8">
        <v>114.40233436713541</v>
      </c>
      <c r="K84" s="8">
        <v>104.5392870358949</v>
      </c>
      <c r="L84" s="9">
        <v>82.38605175505316</v>
      </c>
    </row>
    <row r="85" spans="1:12">
      <c r="A85" s="59">
        <v>42674</v>
      </c>
      <c r="B85" s="8">
        <v>64.542824810917637</v>
      </c>
      <c r="C85" s="8">
        <v>101.72880863778721</v>
      </c>
      <c r="D85" s="8">
        <v>77.351168048229084</v>
      </c>
      <c r="E85" s="8">
        <v>117.09462927140142</v>
      </c>
      <c r="F85" s="8">
        <v>98.065123142114345</v>
      </c>
      <c r="G85" s="8">
        <v>139.43198519160271</v>
      </c>
      <c r="H85" s="8">
        <v>88.355675853618393</v>
      </c>
      <c r="I85" s="8">
        <v>100.90949408989529</v>
      </c>
      <c r="J85" s="8">
        <v>114.87700430527927</v>
      </c>
      <c r="K85" s="8">
        <v>104.89083508079437</v>
      </c>
      <c r="L85" s="9">
        <v>83.501336469819037</v>
      </c>
    </row>
    <row r="86" spans="1:12">
      <c r="A86" s="59">
        <v>42704</v>
      </c>
      <c r="B86" s="8">
        <v>64.519045371351183</v>
      </c>
      <c r="C86" s="8">
        <v>97.959746266822023</v>
      </c>
      <c r="D86" s="8">
        <v>78.718914845516196</v>
      </c>
      <c r="E86" s="8">
        <v>115.86290909295991</v>
      </c>
      <c r="F86" s="8">
        <v>97.63614688273519</v>
      </c>
      <c r="G86" s="8">
        <v>132.38596079423851</v>
      </c>
      <c r="H86" s="8">
        <v>89.372519614477227</v>
      </c>
      <c r="I86" s="8">
        <v>100.03792236841259</v>
      </c>
      <c r="J86" s="8">
        <v>116.91326954717177</v>
      </c>
      <c r="K86" s="8">
        <v>105.82289996299494</v>
      </c>
      <c r="L86" s="9">
        <v>83.141670517665148</v>
      </c>
    </row>
    <row r="87" spans="1:12">
      <c r="A87" s="59">
        <v>42735</v>
      </c>
      <c r="B87" s="8">
        <v>68.853026412242954</v>
      </c>
      <c r="C87" s="8">
        <v>107.09769201917699</v>
      </c>
      <c r="D87" s="8">
        <v>79.3293142426526</v>
      </c>
      <c r="E87" s="8">
        <v>115.95088910570573</v>
      </c>
      <c r="F87" s="8">
        <v>97.732666343027716</v>
      </c>
      <c r="G87" s="8">
        <v>125.29805346701184</v>
      </c>
      <c r="H87" s="8">
        <v>89.255472850637361</v>
      </c>
      <c r="I87" s="8">
        <v>100.43899962077631</v>
      </c>
      <c r="J87" s="8">
        <v>117.65623118948388</v>
      </c>
      <c r="K87" s="8">
        <v>106.60925743184902</v>
      </c>
      <c r="L87" s="9">
        <v>85.569648833761875</v>
      </c>
    </row>
    <row r="88" spans="1:12">
      <c r="A88" s="59">
        <v>42766</v>
      </c>
      <c r="B88" s="8">
        <v>71.252219663699165</v>
      </c>
      <c r="C88" s="8">
        <v>98.170925028699457</v>
      </c>
      <c r="D88" s="8">
        <v>79.250188394875664</v>
      </c>
      <c r="E88" s="8">
        <v>115.42977672251894</v>
      </c>
      <c r="F88" s="8">
        <v>98.489692977455277</v>
      </c>
      <c r="G88" s="8">
        <v>119.01585776904545</v>
      </c>
      <c r="H88" s="8">
        <v>91.552515590994716</v>
      </c>
      <c r="I88" s="8">
        <v>100.53155590978332</v>
      </c>
      <c r="J88" s="8">
        <v>115.93641257302063</v>
      </c>
      <c r="K88" s="8">
        <v>106.22070432959171</v>
      </c>
      <c r="L88" s="9">
        <v>86.019465329419276</v>
      </c>
    </row>
    <row r="89" spans="1:12">
      <c r="A89" s="59">
        <v>42794</v>
      </c>
      <c r="B89" s="8">
        <v>74.110993191329371</v>
      </c>
      <c r="C89" s="8">
        <v>101.9734199054981</v>
      </c>
      <c r="D89" s="8">
        <v>80.041446872645068</v>
      </c>
      <c r="E89" s="8">
        <v>114.48906735546745</v>
      </c>
      <c r="F89" s="8">
        <v>98.912654439892634</v>
      </c>
      <c r="G89" s="8">
        <v>113.7354429203356</v>
      </c>
      <c r="H89" s="8">
        <v>93.227747398452792</v>
      </c>
      <c r="I89" s="8">
        <v>100.60097312653859</v>
      </c>
      <c r="J89" s="8">
        <v>117.0095793896937</v>
      </c>
      <c r="K89" s="8">
        <v>106.52830886887875</v>
      </c>
      <c r="L89" s="9">
        <v>87.535262251016249</v>
      </c>
    </row>
    <row r="90" spans="1:12">
      <c r="A90" s="59">
        <v>42825</v>
      </c>
      <c r="B90" s="8">
        <v>74.334014656025076</v>
      </c>
      <c r="C90" s="8">
        <v>147.05570685401068</v>
      </c>
      <c r="D90" s="8">
        <v>81.431801055011306</v>
      </c>
      <c r="E90" s="8">
        <v>114.18452115750114</v>
      </c>
      <c r="F90" s="8">
        <v>100.02820458710336</v>
      </c>
      <c r="G90" s="8">
        <v>111.92727033794323</v>
      </c>
      <c r="H90" s="8">
        <v>93.856873754092064</v>
      </c>
      <c r="I90" s="8">
        <v>101.97389141347594</v>
      </c>
      <c r="J90" s="8">
        <v>118.92889696566668</v>
      </c>
      <c r="K90" s="8">
        <v>106.65088812137658</v>
      </c>
      <c r="L90" s="9">
        <v>89.849251435121744</v>
      </c>
    </row>
    <row r="91" spans="1:12">
      <c r="A91" s="59">
        <v>42855</v>
      </c>
      <c r="B91" s="8">
        <v>77.292659454577247</v>
      </c>
      <c r="C91" s="8">
        <v>130.08250469945514</v>
      </c>
      <c r="D91" s="8">
        <v>83.161266013564429</v>
      </c>
      <c r="E91" s="8">
        <v>115.24028131045101</v>
      </c>
      <c r="F91" s="8">
        <v>100.53097583846278</v>
      </c>
      <c r="G91" s="8">
        <v>111.32290940928002</v>
      </c>
      <c r="H91" s="8">
        <v>95.312642879350392</v>
      </c>
      <c r="I91" s="8">
        <v>100.87092896947571</v>
      </c>
      <c r="J91" s="8">
        <v>118.78443220188377</v>
      </c>
      <c r="K91" s="8">
        <v>107.35398421117553</v>
      </c>
      <c r="L91" s="9">
        <v>90.891744913231733</v>
      </c>
    </row>
    <row r="92" spans="1:12">
      <c r="A92" s="59">
        <v>42886</v>
      </c>
      <c r="B92" s="8">
        <v>78.811190686661618</v>
      </c>
      <c r="C92" s="8">
        <v>140.78998585926053</v>
      </c>
      <c r="D92" s="8">
        <v>84.709871891484553</v>
      </c>
      <c r="E92" s="8">
        <v>115.73432292048524</v>
      </c>
      <c r="F92" s="8">
        <v>101.60627530524805</v>
      </c>
      <c r="G92" s="8">
        <v>117.09240750806482</v>
      </c>
      <c r="H92" s="8">
        <v>97.287807019148119</v>
      </c>
      <c r="I92" s="8">
        <v>101.58824020928006</v>
      </c>
      <c r="J92" s="8">
        <v>120.52488864174458</v>
      </c>
      <c r="K92" s="8">
        <v>108.33461823115826</v>
      </c>
      <c r="L92" s="9">
        <v>92.971822388401463</v>
      </c>
    </row>
    <row r="93" spans="1:12">
      <c r="A93" s="59">
        <v>42916</v>
      </c>
      <c r="B93" s="8">
        <v>79.78692113263098</v>
      </c>
      <c r="C93" s="8">
        <v>169.11402315834073</v>
      </c>
      <c r="D93" s="8">
        <v>85.297663903541817</v>
      </c>
      <c r="E93" s="8">
        <v>115.70048445404454</v>
      </c>
      <c r="F93" s="8">
        <v>102.28274428457506</v>
      </c>
      <c r="G93" s="8">
        <v>123.98880119647957</v>
      </c>
      <c r="H93" s="8">
        <v>98.275389089046982</v>
      </c>
      <c r="I93" s="8">
        <v>100.40043450035672</v>
      </c>
      <c r="J93" s="8">
        <v>121.26785028405671</v>
      </c>
      <c r="K93" s="8">
        <v>108.44332058714691</v>
      </c>
      <c r="L93" s="9">
        <v>95.303429816117685</v>
      </c>
    </row>
    <row r="94" spans="1:12">
      <c r="A94" s="59">
        <v>42947</v>
      </c>
      <c r="B94" s="8">
        <v>81.527116693582116</v>
      </c>
      <c r="C94" s="8">
        <v>151.02370256916572</v>
      </c>
      <c r="D94" s="8">
        <v>84.755086661642807</v>
      </c>
      <c r="E94" s="8">
        <v>116.350183009706</v>
      </c>
      <c r="F94" s="8">
        <v>102.81484546942114</v>
      </c>
      <c r="G94" s="8">
        <v>124.35280053981826</v>
      </c>
      <c r="H94" s="8">
        <v>96.680626931728824</v>
      </c>
      <c r="I94" s="8">
        <v>102.47523797893059</v>
      </c>
      <c r="J94" s="8">
        <v>123.66871707263941</v>
      </c>
      <c r="K94" s="8">
        <v>108.33693104724313</v>
      </c>
      <c r="L94" s="9">
        <v>95.414583307444545</v>
      </c>
    </row>
    <row r="95" spans="1:12">
      <c r="A95" s="59">
        <v>42978</v>
      </c>
      <c r="B95" s="8">
        <v>83.236710276846026</v>
      </c>
      <c r="C95" s="8">
        <v>146.95568712650206</v>
      </c>
      <c r="D95" s="8">
        <v>85.636774679728717</v>
      </c>
      <c r="E95" s="8">
        <v>116.72917383384186</v>
      </c>
      <c r="F95" s="8">
        <v>103.50547163376446</v>
      </c>
      <c r="G95" s="8">
        <v>117.81761271119346</v>
      </c>
      <c r="H95" s="8">
        <v>96.48311051774904</v>
      </c>
      <c r="I95" s="8">
        <v>102.65263753286069</v>
      </c>
      <c r="J95" s="8">
        <v>124.5492642042686</v>
      </c>
      <c r="K95" s="8">
        <v>108.7740532872826</v>
      </c>
      <c r="L95" s="9">
        <v>95.89368842718099</v>
      </c>
    </row>
    <row r="96" spans="1:12">
      <c r="A96" s="59">
        <v>43008</v>
      </c>
      <c r="B96" s="8">
        <v>85.10453396524251</v>
      </c>
      <c r="C96" s="8">
        <v>143.92892728705561</v>
      </c>
      <c r="D96" s="8">
        <v>87.004521477015828</v>
      </c>
      <c r="E96" s="8">
        <v>117.22321544387609</v>
      </c>
      <c r="F96" s="8">
        <v>104.49537815481932</v>
      </c>
      <c r="G96" s="8">
        <v>113.02371880201193</v>
      </c>
      <c r="H96" s="8">
        <v>98.538744307686684</v>
      </c>
      <c r="I96" s="8">
        <v>102.3055514490844</v>
      </c>
      <c r="J96" s="8">
        <v>125.07896833813928</v>
      </c>
      <c r="K96" s="8">
        <v>110.06460466263722</v>
      </c>
      <c r="L96" s="9">
        <v>96.859974963902573</v>
      </c>
    </row>
    <row r="97" spans="1:12">
      <c r="A97" s="59">
        <v>43039</v>
      </c>
      <c r="B97" s="8">
        <v>86.958960812899946</v>
      </c>
      <c r="C97" s="8">
        <v>139.67978098174419</v>
      </c>
      <c r="D97" s="8">
        <v>89.434815373021848</v>
      </c>
      <c r="E97" s="8">
        <v>116.84422461974023</v>
      </c>
      <c r="F97" s="8">
        <v>105.23910734035509</v>
      </c>
      <c r="G97" s="8">
        <v>105.96838684528517</v>
      </c>
      <c r="H97" s="8">
        <v>101.29665868066351</v>
      </c>
      <c r="I97" s="8">
        <v>99.559714875209693</v>
      </c>
      <c r="J97" s="8">
        <v>125.84256780384895</v>
      </c>
      <c r="K97" s="8">
        <v>111.65350931293943</v>
      </c>
      <c r="L97" s="9">
        <v>97.68936457824671</v>
      </c>
    </row>
    <row r="98" spans="1:12">
      <c r="A98" s="59">
        <v>43069</v>
      </c>
      <c r="B98" s="8">
        <v>89.976269272264034</v>
      </c>
      <c r="C98" s="8">
        <v>126.85007233439772</v>
      </c>
      <c r="D98" s="8">
        <v>90</v>
      </c>
      <c r="E98" s="8">
        <v>118.69857258069064</v>
      </c>
      <c r="F98" s="8">
        <v>106.06235761066704</v>
      </c>
      <c r="G98" s="8">
        <v>102.33113467476335</v>
      </c>
      <c r="H98" s="8">
        <v>102.90605168346165</v>
      </c>
      <c r="I98" s="8">
        <v>99.868235838566406</v>
      </c>
      <c r="J98" s="8">
        <v>126.3929097611172</v>
      </c>
      <c r="K98" s="8">
        <v>112.37279511533242</v>
      </c>
      <c r="L98" s="9">
        <v>98.774342477570372</v>
      </c>
    </row>
    <row r="99" spans="1:12">
      <c r="A99" s="59">
        <v>43100</v>
      </c>
      <c r="B99" s="8">
        <v>91.835173493537809</v>
      </c>
      <c r="C99" s="8">
        <v>139.19225660050984</v>
      </c>
      <c r="D99" s="8">
        <v>91.842501883948756</v>
      </c>
      <c r="E99" s="8">
        <v>119.1790788041486</v>
      </c>
      <c r="F99" s="8">
        <v>106.52579629709074</v>
      </c>
      <c r="G99" s="8">
        <v>93.945379374680513</v>
      </c>
      <c r="H99" s="8">
        <v>100.57974725214433</v>
      </c>
      <c r="I99" s="8">
        <v>100.32330425951756</v>
      </c>
      <c r="J99" s="8">
        <v>126.8744589737269</v>
      </c>
      <c r="K99" s="8">
        <v>113.40199827309732</v>
      </c>
      <c r="L99" s="9">
        <v>100.03516098634792</v>
      </c>
    </row>
    <row r="100" spans="1:12">
      <c r="A100" s="59">
        <v>43131</v>
      </c>
      <c r="B100" s="8">
        <v>95.837798160474122</v>
      </c>
      <c r="C100" s="8">
        <v>107.93833659660007</v>
      </c>
      <c r="D100" s="8">
        <v>92.825923134890729</v>
      </c>
      <c r="E100" s="8">
        <v>120.18069741079334</v>
      </c>
      <c r="F100" s="8">
        <v>107.43055069501553</v>
      </c>
      <c r="G100" s="8">
        <v>90.325079179253748</v>
      </c>
      <c r="H100" s="8">
        <v>101.66974524040307</v>
      </c>
      <c r="I100" s="8">
        <v>100.44671264486023</v>
      </c>
      <c r="J100" s="8">
        <v>128.11960765204628</v>
      </c>
      <c r="K100" s="8">
        <v>113.47832120389786</v>
      </c>
      <c r="L100" s="9">
        <v>100.68367027572212</v>
      </c>
    </row>
    <row r="101" spans="1:12">
      <c r="A101" s="59">
        <v>43159</v>
      </c>
      <c r="B101" s="8">
        <v>98.405192789167103</v>
      </c>
      <c r="C101" s="8">
        <v>132.48055390483103</v>
      </c>
      <c r="D101" s="8">
        <v>93.628485305199703</v>
      </c>
      <c r="E101" s="8">
        <v>120.20100049065776</v>
      </c>
      <c r="F101" s="8">
        <v>108.13894207236009</v>
      </c>
      <c r="G101" s="8">
        <v>84.888994779371529</v>
      </c>
      <c r="H101" s="8">
        <v>102.35007955522229</v>
      </c>
      <c r="I101" s="8">
        <v>99.55200185112578</v>
      </c>
      <c r="J101" s="8">
        <v>129.01391333260719</v>
      </c>
      <c r="K101" s="8">
        <v>114.20454545454545</v>
      </c>
      <c r="L101" s="9">
        <v>103.02306945200964</v>
      </c>
    </row>
    <row r="102" spans="1:12">
      <c r="A102" s="59">
        <v>43190</v>
      </c>
      <c r="B102" s="8">
        <v>100.97577285636339</v>
      </c>
      <c r="C102" s="8">
        <v>151.59729451593853</v>
      </c>
      <c r="D102" s="8">
        <v>93.752825923134893</v>
      </c>
      <c r="E102" s="8">
        <v>120.18069741079334</v>
      </c>
      <c r="F102" s="8">
        <v>109.59621554112937</v>
      </c>
      <c r="G102" s="8">
        <v>83.856883284729093</v>
      </c>
      <c r="H102" s="8">
        <v>103.95215713528046</v>
      </c>
      <c r="I102" s="8">
        <v>99.166350646929899</v>
      </c>
      <c r="J102" s="8">
        <v>129.7568749749193</v>
      </c>
      <c r="K102" s="8">
        <v>114.49827309732331</v>
      </c>
      <c r="L102" s="9">
        <v>105.33156018910717</v>
      </c>
    </row>
    <row r="103" spans="1:12">
      <c r="A103" s="59">
        <v>43220</v>
      </c>
      <c r="B103" s="8">
        <v>104.50456931461677</v>
      </c>
      <c r="C103" s="8">
        <v>160.7446837215403</v>
      </c>
      <c r="D103" s="8">
        <v>96.770911831198191</v>
      </c>
      <c r="E103" s="8">
        <v>119.82877735981005</v>
      </c>
      <c r="F103" s="8">
        <v>109.22489545779061</v>
      </c>
      <c r="G103" s="8">
        <v>87.523760493735963</v>
      </c>
      <c r="H103" s="8">
        <v>105.17383273285905</v>
      </c>
      <c r="I103" s="8">
        <v>98.418187310789875</v>
      </c>
      <c r="J103" s="8">
        <v>129.20653301765108</v>
      </c>
      <c r="K103" s="8">
        <v>116.75789441223634</v>
      </c>
      <c r="L103" s="9">
        <v>108.37420070598255</v>
      </c>
    </row>
    <row r="104" spans="1:12">
      <c r="A104" s="59">
        <v>43251</v>
      </c>
      <c r="B104" s="8">
        <v>108.0445971145452</v>
      </c>
      <c r="C104" s="8">
        <v>179.20189277364386</v>
      </c>
      <c r="D104" s="8">
        <v>98.952524491333833</v>
      </c>
      <c r="E104" s="8">
        <v>120.7627190335734</v>
      </c>
      <c r="F104" s="8">
        <v>109.60748388103156</v>
      </c>
      <c r="G104" s="8">
        <v>93.241188545977778</v>
      </c>
      <c r="H104" s="8">
        <v>107.41966751403646</v>
      </c>
      <c r="I104" s="8">
        <v>97.214955553698715</v>
      </c>
      <c r="J104" s="8">
        <v>129.9770117578266</v>
      </c>
      <c r="K104" s="8">
        <v>117.17651412359689</v>
      </c>
      <c r="L104" s="9">
        <v>111.76871778680348</v>
      </c>
    </row>
    <row r="105" spans="1:12">
      <c r="A105" s="59">
        <v>43281</v>
      </c>
      <c r="B105" s="8">
        <v>108.8727364731397</v>
      </c>
      <c r="C105" s="8">
        <v>184.78230335514431</v>
      </c>
      <c r="D105" s="8">
        <v>100.27505651846269</v>
      </c>
      <c r="E105" s="8">
        <v>121.04696215167529</v>
      </c>
      <c r="F105" s="8">
        <v>109.62402593147681</v>
      </c>
      <c r="G105" s="8">
        <v>98.330111802630796</v>
      </c>
      <c r="H105" s="8">
        <v>108.64865853435505</v>
      </c>
      <c r="I105" s="8">
        <v>97.801145384076463</v>
      </c>
      <c r="J105" s="8">
        <v>129.35787705589985</v>
      </c>
      <c r="K105" s="8">
        <v>117.62982607623042</v>
      </c>
      <c r="L105" s="9">
        <v>112.99944100660935</v>
      </c>
    </row>
    <row r="106" spans="1:12">
      <c r="A106" s="59">
        <v>43312</v>
      </c>
      <c r="B106" s="8">
        <v>110.48537958740847</v>
      </c>
      <c r="C106" s="8">
        <v>179.35871732241716</v>
      </c>
      <c r="D106" s="8">
        <v>101.91409193669932</v>
      </c>
      <c r="E106" s="8">
        <v>120.63413286109873</v>
      </c>
      <c r="F106" s="8">
        <v>110.32940047819409</v>
      </c>
      <c r="G106" s="8">
        <v>104.03531403184651</v>
      </c>
      <c r="H106" s="8">
        <v>108.56087346147515</v>
      </c>
      <c r="I106" s="8">
        <v>95.726341905502593</v>
      </c>
      <c r="J106" s="8">
        <v>131.73122674661911</v>
      </c>
      <c r="K106" s="8">
        <v>118.95738250894289</v>
      </c>
      <c r="L106" s="9">
        <v>114.25559496922141</v>
      </c>
    </row>
    <row r="107" spans="1:12">
      <c r="A107" s="59">
        <v>43343</v>
      </c>
      <c r="B107" s="8">
        <v>110.84618834036246</v>
      </c>
      <c r="C107" s="8">
        <v>174.32216264708703</v>
      </c>
      <c r="D107" s="8">
        <v>103.89223813112284</v>
      </c>
      <c r="E107" s="8">
        <v>120.98605291208203</v>
      </c>
      <c r="F107" s="8">
        <v>111.64754369240792</v>
      </c>
      <c r="G107" s="8">
        <v>103.57984082908231</v>
      </c>
      <c r="H107" s="8">
        <v>108.41456500667532</v>
      </c>
      <c r="I107" s="8">
        <v>95.248134412299706</v>
      </c>
      <c r="J107" s="8">
        <v>132.0132769997191</v>
      </c>
      <c r="K107" s="8">
        <v>118.11089182188232</v>
      </c>
      <c r="L107" s="9">
        <v>114.2407208383232</v>
      </c>
    </row>
    <row r="108" spans="1:12">
      <c r="A108" s="59">
        <v>43373</v>
      </c>
      <c r="B108" s="8">
        <v>112.80072320738346</v>
      </c>
      <c r="C108" s="8">
        <v>180.20695203934707</v>
      </c>
      <c r="D108" s="8">
        <v>105.54257724189902</v>
      </c>
      <c r="E108" s="8">
        <v>121.27706372347205</v>
      </c>
      <c r="F108" s="8">
        <v>111.9973069908872</v>
      </c>
      <c r="G108" s="8">
        <v>105.9186126401285</v>
      </c>
      <c r="H108" s="8">
        <v>107.88785456939593</v>
      </c>
      <c r="I108" s="8">
        <v>96.011723796607555</v>
      </c>
      <c r="J108" s="8">
        <v>130.91259308518261</v>
      </c>
      <c r="K108" s="8">
        <v>119.75299124213643</v>
      </c>
      <c r="L108" s="9">
        <v>116.02582482850565</v>
      </c>
    </row>
    <row r="109" spans="1:12">
      <c r="A109" s="59">
        <v>43404</v>
      </c>
      <c r="B109" s="8">
        <v>113.80073867683672</v>
      </c>
      <c r="C109" s="8">
        <v>165.8455246725926</v>
      </c>
      <c r="D109" s="8">
        <v>106.55990957045968</v>
      </c>
      <c r="E109" s="8">
        <v>121.43272066909928</v>
      </c>
      <c r="F109" s="8">
        <v>113.09077457681474</v>
      </c>
      <c r="G109" s="8">
        <v>106.16428994590369</v>
      </c>
      <c r="H109" s="8">
        <v>108.72181276175498</v>
      </c>
      <c r="I109" s="8">
        <v>95.710915857334768</v>
      </c>
      <c r="J109" s="8">
        <v>132.52922258465807</v>
      </c>
      <c r="K109" s="8">
        <v>119.81312446034292</v>
      </c>
      <c r="L109" s="9">
        <v>116.08306054016975</v>
      </c>
    </row>
    <row r="110" spans="1:12">
      <c r="A110" s="59">
        <v>43434</v>
      </c>
      <c r="B110" s="8">
        <v>110.59189709022863</v>
      </c>
      <c r="C110" s="8">
        <v>158.10051568772599</v>
      </c>
      <c r="D110" s="8">
        <v>106.41296156744536</v>
      </c>
      <c r="E110" s="8">
        <v>122.31252079655749</v>
      </c>
      <c r="F110" s="8">
        <v>114.21865370192</v>
      </c>
      <c r="G110" s="8">
        <v>103.87192820822595</v>
      </c>
      <c r="H110" s="8">
        <v>109.08758389875454</v>
      </c>
      <c r="I110" s="8">
        <v>95.348403725390639</v>
      </c>
      <c r="J110" s="8">
        <v>132.29532725281908</v>
      </c>
      <c r="K110" s="8">
        <v>120.14848279264832</v>
      </c>
      <c r="L110" s="9">
        <v>114.01637056929313</v>
      </c>
    </row>
    <row r="111" spans="1:12">
      <c r="A111" s="59">
        <v>43465</v>
      </c>
      <c r="B111" s="8">
        <v>108.77020001861415</v>
      </c>
      <c r="C111" s="8">
        <v>142.86292949893189</v>
      </c>
      <c r="D111" s="8">
        <v>107.24943481537302</v>
      </c>
      <c r="E111" s="8">
        <v>123.41565480252434</v>
      </c>
      <c r="F111" s="8">
        <v>114.53210294530999</v>
      </c>
      <c r="G111" s="8">
        <v>98.295876944161904</v>
      </c>
      <c r="H111" s="8">
        <v>109.94348835933357</v>
      </c>
      <c r="I111" s="8">
        <v>96.528496410230048</v>
      </c>
      <c r="J111" s="8">
        <v>132.61865315271416</v>
      </c>
      <c r="K111" s="8">
        <v>120.23174417170347</v>
      </c>
      <c r="L111" s="9">
        <v>112.22956724042778</v>
      </c>
    </row>
    <row r="112" spans="1:12">
      <c r="A112" s="59">
        <v>43496</v>
      </c>
      <c r="B112" s="8">
        <v>108.46697899540615</v>
      </c>
      <c r="C112" s="8">
        <v>119.70249873498192</v>
      </c>
      <c r="D112" s="8">
        <v>108.13112283345893</v>
      </c>
      <c r="E112" s="8">
        <v>124.20747491723675</v>
      </c>
      <c r="F112" s="8">
        <v>114.33397527525869</v>
      </c>
      <c r="G112" s="8">
        <v>101.0198621711569</v>
      </c>
      <c r="H112" s="8">
        <v>108.79496698915489</v>
      </c>
      <c r="I112" s="8">
        <v>94.391988738984836</v>
      </c>
      <c r="J112" s="8">
        <v>133.57487230346771</v>
      </c>
      <c r="K112" s="8">
        <v>119.41994572591588</v>
      </c>
      <c r="L112" s="9">
        <v>111.07018001970897</v>
      </c>
    </row>
    <row r="113" spans="1:12">
      <c r="A113" s="59">
        <v>43524</v>
      </c>
      <c r="B113" s="8">
        <v>109.43150636948496</v>
      </c>
      <c r="C113" s="8">
        <v>137.09605849336424</v>
      </c>
      <c r="D113" s="8">
        <v>109.25018839487566</v>
      </c>
      <c r="E113" s="8">
        <v>125.26323507018662</v>
      </c>
      <c r="F113" s="8">
        <v>113.99406557320312</v>
      </c>
      <c r="G113" s="8">
        <v>99.372086484450435</v>
      </c>
      <c r="H113" s="8">
        <v>110.16295104153332</v>
      </c>
      <c r="I113" s="8">
        <v>94.607953413334528</v>
      </c>
      <c r="J113" s="8">
        <v>135.10207123488709</v>
      </c>
      <c r="K113" s="8">
        <v>120.06059578142346</v>
      </c>
      <c r="L113" s="9">
        <v>112.58239141902244</v>
      </c>
    </row>
    <row r="114" spans="1:12">
      <c r="A114" s="59">
        <v>43555</v>
      </c>
      <c r="B114" s="8">
        <v>109.31289490794272</v>
      </c>
      <c r="C114" s="8">
        <v>179.86536407308719</v>
      </c>
      <c r="D114" s="8">
        <v>110.10926902788245</v>
      </c>
      <c r="E114" s="8">
        <v>125.30384122991546</v>
      </c>
      <c r="F114" s="8">
        <v>114.13627708242265</v>
      </c>
      <c r="G114" s="8">
        <v>96.667472821443894</v>
      </c>
      <c r="H114" s="8">
        <v>111.296841566232</v>
      </c>
      <c r="I114" s="8">
        <v>93.582121210173483</v>
      </c>
      <c r="J114" s="8">
        <v>134.59988419887983</v>
      </c>
      <c r="K114" s="8">
        <v>120.39595411372888</v>
      </c>
      <c r="L114" s="9">
        <v>114.44977370212784</v>
      </c>
    </row>
    <row r="115" spans="1:12">
      <c r="A115" s="59">
        <v>43585</v>
      </c>
      <c r="B115" s="8">
        <v>111.37714727318757</v>
      </c>
      <c r="C115" s="8">
        <v>201.65023035010529</v>
      </c>
      <c r="D115" s="8">
        <v>108.58327053504145</v>
      </c>
      <c r="E115" s="8">
        <v>124.654142674254</v>
      </c>
      <c r="F115" s="8">
        <v>114.63900933454018</v>
      </c>
      <c r="G115" s="8">
        <v>98.172523380722907</v>
      </c>
      <c r="H115" s="8">
        <v>110.94570127471241</v>
      </c>
      <c r="I115" s="8">
        <v>92.463732718005417</v>
      </c>
      <c r="J115" s="8">
        <v>137.09706082998446</v>
      </c>
      <c r="K115" s="8">
        <v>120.28956457382509</v>
      </c>
      <c r="L115" s="9">
        <v>116.47967752176039</v>
      </c>
    </row>
    <row r="116" spans="1:12">
      <c r="A116" s="59">
        <v>43616</v>
      </c>
      <c r="B116" s="8">
        <v>109.92943983763656</v>
      </c>
      <c r="C116" s="8">
        <v>180.99409970171396</v>
      </c>
      <c r="D116" s="8">
        <v>107.38507912584778</v>
      </c>
      <c r="E116" s="8">
        <v>124.28868723669443</v>
      </c>
      <c r="F116" s="8">
        <v>114.26551473507065</v>
      </c>
      <c r="G116" s="8">
        <v>108.01075264836662</v>
      </c>
      <c r="H116" s="8">
        <v>109.68013314069387</v>
      </c>
      <c r="I116" s="8">
        <v>94.831631111768147</v>
      </c>
      <c r="J116" s="8">
        <v>136.18899660049186</v>
      </c>
      <c r="K116" s="8">
        <v>120.5393487109905</v>
      </c>
      <c r="L116" s="9">
        <v>115.28566504104877</v>
      </c>
    </row>
    <row r="117" spans="1:12">
      <c r="A117" s="59">
        <v>43646</v>
      </c>
      <c r="B117" s="8">
        <v>107.2045557115798</v>
      </c>
      <c r="C117" s="8">
        <v>193.71675329925461</v>
      </c>
      <c r="D117" s="8">
        <v>105.85908063300678</v>
      </c>
      <c r="E117" s="8">
        <v>123.13141168442246</v>
      </c>
      <c r="F117" s="8">
        <v>114.68007935124291</v>
      </c>
      <c r="G117" s="8">
        <v>114.43132930379248</v>
      </c>
      <c r="H117" s="8">
        <v>111.0481171930723</v>
      </c>
      <c r="I117" s="8">
        <v>93.705529595516168</v>
      </c>
      <c r="J117" s="8">
        <v>136.73245928329425</v>
      </c>
      <c r="K117" s="8">
        <v>119.53096089798939</v>
      </c>
      <c r="L117" s="9">
        <v>114.58830659878437</v>
      </c>
    </row>
    <row r="118" spans="1:12">
      <c r="A118" s="59">
        <v>43677</v>
      </c>
      <c r="B118" s="8">
        <v>107.79456242263571</v>
      </c>
      <c r="C118" s="8">
        <v>207.37859914126719</v>
      </c>
      <c r="D118" s="8">
        <v>106.43556895252449</v>
      </c>
      <c r="E118" s="8">
        <v>124.28868723669443</v>
      </c>
      <c r="F118" s="8">
        <v>117.29716465902247</v>
      </c>
      <c r="G118" s="8">
        <v>121.50150389207653</v>
      </c>
      <c r="H118" s="8">
        <v>113.7328773386492</v>
      </c>
      <c r="I118" s="8">
        <v>94.114319871963801</v>
      </c>
      <c r="J118" s="8">
        <v>135.63865464322362</v>
      </c>
      <c r="K118" s="8">
        <v>120.48384112495374</v>
      </c>
      <c r="L118" s="9">
        <v>116.3371155072047</v>
      </c>
    </row>
    <row r="119" spans="1:12">
      <c r="A119" s="59">
        <v>43708</v>
      </c>
      <c r="B119" s="8">
        <v>106.24183945138127</v>
      </c>
      <c r="C119" s="8">
        <v>195.68489583629321</v>
      </c>
      <c r="D119" s="8">
        <v>105.59909570459683</v>
      </c>
      <c r="E119" s="8">
        <v>124.60000112794889</v>
      </c>
      <c r="F119" s="8">
        <v>120.645812890692</v>
      </c>
      <c r="G119" s="8">
        <v>131.94110105316983</v>
      </c>
      <c r="H119" s="8">
        <v>114.72777483128806</v>
      </c>
      <c r="I119" s="8">
        <v>93.875216125362357</v>
      </c>
      <c r="J119" s="8">
        <v>135.44603495817975</v>
      </c>
      <c r="K119" s="8">
        <v>119.43844825459479</v>
      </c>
      <c r="L119" s="9">
        <v>115.52623817921769</v>
      </c>
    </row>
    <row r="120" spans="1:12">
      <c r="A120" s="59">
        <v>43738</v>
      </c>
      <c r="B120" s="8">
        <v>104.51478998615707</v>
      </c>
      <c r="C120" s="8">
        <v>152.22006117299421</v>
      </c>
      <c r="D120" s="8">
        <v>103.76789751318763</v>
      </c>
      <c r="E120" s="8">
        <v>125.54747818828851</v>
      </c>
      <c r="F120" s="8">
        <v>122.90559905194385</v>
      </c>
      <c r="G120" s="8">
        <v>132.09496495340852</v>
      </c>
      <c r="H120" s="8">
        <v>115.69341063296696</v>
      </c>
      <c r="I120" s="8">
        <v>93.86750310127843</v>
      </c>
      <c r="J120" s="8">
        <v>135.94134271972115</v>
      </c>
      <c r="K120" s="8">
        <v>120.40983101023807</v>
      </c>
      <c r="L120" s="9">
        <v>112.78151269595894</v>
      </c>
    </row>
    <row r="121" spans="1:12">
      <c r="A121" s="59">
        <v>43769</v>
      </c>
      <c r="B121" s="8">
        <v>103.67256339104959</v>
      </c>
      <c r="C121" s="8">
        <v>164.3869678876178</v>
      </c>
      <c r="D121" s="8">
        <v>103.60964581763376</v>
      </c>
      <c r="E121" s="8">
        <v>125.61515512116991</v>
      </c>
      <c r="F121" s="8">
        <v>121.70398754628027</v>
      </c>
      <c r="G121" s="8">
        <v>139.08018397365859</v>
      </c>
      <c r="H121" s="8">
        <v>117.36864244042502</v>
      </c>
      <c r="I121" s="8">
        <v>93.697816571432242</v>
      </c>
      <c r="J121" s="8">
        <v>137.48917947453808</v>
      </c>
      <c r="K121" s="8">
        <v>120.69199457259158</v>
      </c>
      <c r="L121" s="9">
        <v>113.44048308797831</v>
      </c>
    </row>
    <row r="122" spans="1:12">
      <c r="A122" s="59">
        <v>43799</v>
      </c>
      <c r="B122" s="8">
        <v>103.59857710131976</v>
      </c>
      <c r="C122" s="8">
        <v>136.52521539407664</v>
      </c>
      <c r="D122" s="8">
        <v>104.35568952524491</v>
      </c>
      <c r="E122" s="8">
        <v>126.91455223249282</v>
      </c>
      <c r="F122" s="8">
        <v>121.09788648050088</v>
      </c>
      <c r="G122" s="8">
        <v>134.14097129541057</v>
      </c>
      <c r="H122" s="8">
        <v>116.86387827136561</v>
      </c>
      <c r="I122" s="8">
        <v>94.152884992383392</v>
      </c>
      <c r="J122" s="8">
        <v>137.7230748063771</v>
      </c>
      <c r="K122" s="8">
        <v>121.02272727272727</v>
      </c>
      <c r="L122" s="9">
        <v>111.96067477711694</v>
      </c>
    </row>
    <row r="123" spans="1:12">
      <c r="A123" s="59">
        <v>43830</v>
      </c>
      <c r="B123" s="8">
        <v>104.17920133992239</v>
      </c>
      <c r="C123" s="8">
        <v>168.22703574432256</v>
      </c>
      <c r="D123" s="8">
        <v>104.90957045968349</v>
      </c>
      <c r="E123" s="8">
        <v>126.61000603452652</v>
      </c>
      <c r="F123" s="8">
        <v>120.68320395413326</v>
      </c>
      <c r="G123" s="8">
        <v>128.6003311382776</v>
      </c>
      <c r="H123" s="8">
        <v>115.52515590994715</v>
      </c>
      <c r="I123" s="8">
        <v>94.569388292914951</v>
      </c>
      <c r="J123" s="8">
        <v>138.42476080189408</v>
      </c>
      <c r="K123" s="8">
        <v>121.68187985691378</v>
      </c>
      <c r="L123" s="9">
        <v>113.46486722105773</v>
      </c>
    </row>
    <row r="124" spans="1:12">
      <c r="A124" s="59">
        <v>43861</v>
      </c>
      <c r="B124" s="8">
        <v>102.89701079134441</v>
      </c>
      <c r="C124" s="8">
        <v>121.55174986392194</v>
      </c>
      <c r="D124" s="8">
        <v>103.66616428033157</v>
      </c>
      <c r="E124" s="8">
        <v>126.38667215601789</v>
      </c>
      <c r="F124" s="8">
        <v>116.74844278041179</v>
      </c>
      <c r="G124" s="8">
        <v>127.92586078223475</v>
      </c>
      <c r="H124" s="8">
        <v>119.4754841895426</v>
      </c>
      <c r="I124" s="8">
        <v>94.546249220663185</v>
      </c>
      <c r="J124" s="8">
        <v>141.04576437338409</v>
      </c>
      <c r="K124" s="8">
        <v>120.72206118169483</v>
      </c>
      <c r="L124" s="9">
        <v>110.52498573770558</v>
      </c>
    </row>
    <row r="125" spans="1:12">
      <c r="A125" s="59">
        <v>43890</v>
      </c>
      <c r="B125" s="8">
        <v>99.796003563302037</v>
      </c>
      <c r="C125" s="8">
        <v>133.37927920240483</v>
      </c>
      <c r="D125" s="8">
        <v>107.22682743029389</v>
      </c>
      <c r="E125" s="8">
        <v>125.56778126815293</v>
      </c>
      <c r="F125" s="8">
        <v>113.9960070629067</v>
      </c>
      <c r="G125" s="8">
        <v>127.74758425111921</v>
      </c>
      <c r="H125" s="8">
        <v>122.07977468497961</v>
      </c>
      <c r="I125" s="8">
        <v>95.633785616495587</v>
      </c>
      <c r="J125" s="8">
        <v>136.76685565562352</v>
      </c>
      <c r="K125" s="8">
        <v>121.50148020229432</v>
      </c>
      <c r="L125" s="9">
        <v>109.78993539636852</v>
      </c>
    </row>
    <row r="126" spans="1:12">
      <c r="A126" s="59">
        <v>43921</v>
      </c>
      <c r="B126" s="8">
        <v>93.553588539628748</v>
      </c>
      <c r="C126" s="8">
        <v>166.09488174928836</v>
      </c>
      <c r="D126" s="8">
        <v>104.83044461190656</v>
      </c>
      <c r="E126" s="8">
        <v>126.76566298015373</v>
      </c>
      <c r="F126" s="8">
        <v>110.59242397420199</v>
      </c>
      <c r="G126" s="8">
        <v>146.30589676484311</v>
      </c>
      <c r="H126" s="8">
        <v>119.27796777556283</v>
      </c>
      <c r="I126" s="8">
        <v>94.816205063600307</v>
      </c>
      <c r="J126" s="8">
        <v>138.45227789975752</v>
      </c>
      <c r="K126" s="8">
        <v>120.79838411249537</v>
      </c>
      <c r="L126" s="9">
        <v>108.76454494561976</v>
      </c>
    </row>
    <row r="127" spans="1:12">
      <c r="A127" s="59">
        <v>43951</v>
      </c>
      <c r="B127" s="8">
        <v>75.840247251078011</v>
      </c>
      <c r="C127" s="8">
        <v>114.87629508746457</v>
      </c>
      <c r="D127" s="8">
        <v>92.916352675207236</v>
      </c>
      <c r="E127" s="8">
        <v>115.26058439031543</v>
      </c>
      <c r="F127" s="8">
        <v>112.23235072166848</v>
      </c>
      <c r="G127" s="8">
        <v>152.90362769114006</v>
      </c>
      <c r="H127" s="8">
        <v>104.31061284954005</v>
      </c>
      <c r="I127" s="8">
        <v>90.782293467711355</v>
      </c>
      <c r="J127" s="8">
        <v>104.8470221340656</v>
      </c>
      <c r="K127" s="8">
        <v>111.9333600592081</v>
      </c>
      <c r="L127" s="9">
        <v>93.46521983376509</v>
      </c>
    </row>
    <row r="128" spans="1:12">
      <c r="A128" s="59">
        <v>43982</v>
      </c>
      <c r="B128" s="8">
        <v>69.62536724501399</v>
      </c>
      <c r="C128" s="8">
        <v>106.4151468042558</v>
      </c>
      <c r="D128" s="8">
        <v>94.871891484551625</v>
      </c>
      <c r="E128" s="8">
        <v>119.94382814570844</v>
      </c>
      <c r="F128" s="8">
        <v>112.79844101798412</v>
      </c>
      <c r="G128" s="8">
        <v>157.43932454246095</v>
      </c>
      <c r="H128" s="8">
        <v>106.8636953857971</v>
      </c>
      <c r="I128" s="8">
        <v>90.936553949389705</v>
      </c>
      <c r="J128" s="8">
        <v>117.97267781491313</v>
      </c>
      <c r="K128" s="8">
        <v>108.70235598865179</v>
      </c>
      <c r="L128" s="9">
        <v>90.40714349362645</v>
      </c>
    </row>
    <row r="129" spans="1:12">
      <c r="A129" s="59">
        <v>44012</v>
      </c>
      <c r="B129" s="8">
        <v>68.953374364787791</v>
      </c>
      <c r="C129" s="8">
        <v>153.06398272432762</v>
      </c>
      <c r="D129" s="8">
        <v>96.578749058025622</v>
      </c>
      <c r="E129" s="8">
        <v>122.84716856632058</v>
      </c>
      <c r="F129" s="8">
        <v>114.65843263351097</v>
      </c>
      <c r="G129" s="8">
        <v>157.42597051897187</v>
      </c>
      <c r="H129" s="8">
        <v>105.62738894273853</v>
      </c>
      <c r="I129" s="8">
        <v>89.756461264550296</v>
      </c>
      <c r="J129" s="8">
        <v>120.24971766311046</v>
      </c>
      <c r="K129" s="8">
        <v>108.67922782780313</v>
      </c>
      <c r="L129" s="9">
        <v>92.441862291601197</v>
      </c>
    </row>
    <row r="130" spans="1:12">
      <c r="A130" s="59">
        <v>44043</v>
      </c>
      <c r="B130" s="8">
        <v>67.963107798745384</v>
      </c>
      <c r="C130" s="8">
        <v>182.22055944237263</v>
      </c>
      <c r="D130" s="8">
        <v>96.623963828183875</v>
      </c>
      <c r="E130" s="8">
        <v>120.26867742353916</v>
      </c>
      <c r="F130" s="8">
        <v>115.95375024937505</v>
      </c>
      <c r="G130" s="8">
        <v>163.27615671270485</v>
      </c>
      <c r="H130" s="8">
        <v>104.13504270378024</v>
      </c>
      <c r="I130" s="8">
        <v>92.918801138956553</v>
      </c>
      <c r="J130" s="8">
        <v>118.30288298927407</v>
      </c>
      <c r="K130" s="8">
        <v>107.57832737140743</v>
      </c>
      <c r="L130" s="9">
        <v>93.358835811548573</v>
      </c>
    </row>
    <row r="131" spans="1:12">
      <c r="A131" s="59">
        <v>44074</v>
      </c>
      <c r="B131" s="8">
        <v>68.169649406224877</v>
      </c>
      <c r="C131" s="8">
        <v>169.27614232756218</v>
      </c>
      <c r="D131" s="8">
        <v>96.454408440090432</v>
      </c>
      <c r="E131" s="8">
        <v>120.61382978123432</v>
      </c>
      <c r="F131" s="8">
        <v>116.83797249566112</v>
      </c>
      <c r="G131" s="8">
        <v>163.86679293024346</v>
      </c>
      <c r="H131" s="8">
        <v>105.4810804879387</v>
      </c>
      <c r="I131" s="8">
        <v>92.348037356746644</v>
      </c>
      <c r="J131" s="8">
        <v>119.76128917603491</v>
      </c>
      <c r="K131" s="8">
        <v>109.5187800666091</v>
      </c>
      <c r="L131" s="9">
        <v>93.289399231417221</v>
      </c>
    </row>
    <row r="132" spans="1:12">
      <c r="A132" s="59">
        <v>44104</v>
      </c>
      <c r="B132" s="8">
        <v>67.235026358930284</v>
      </c>
      <c r="C132" s="8">
        <v>160.11149612833893</v>
      </c>
      <c r="D132" s="8">
        <v>97.01959306706857</v>
      </c>
      <c r="E132" s="8">
        <v>121.26352833689577</v>
      </c>
      <c r="F132" s="8">
        <v>118.58507046305009</v>
      </c>
      <c r="G132" s="8">
        <v>164.58003978375245</v>
      </c>
      <c r="H132" s="8">
        <v>105.19577900107903</v>
      </c>
      <c r="I132" s="8">
        <v>91.422474466676519</v>
      </c>
      <c r="J132" s="8">
        <v>123.641199974776</v>
      </c>
      <c r="K132" s="8">
        <v>109.08628345873936</v>
      </c>
      <c r="L132" s="9">
        <v>92.52031713544703</v>
      </c>
    </row>
    <row r="133" spans="1:12">
      <c r="A133" s="59">
        <v>44105</v>
      </c>
      <c r="B133" s="8">
        <v>67.909793700056937</v>
      </c>
      <c r="C133" s="8">
        <v>162.96133019304116</v>
      </c>
      <c r="D133" s="8">
        <v>98.149962321024873</v>
      </c>
      <c r="E133" s="8">
        <v>125.3667205450249</v>
      </c>
      <c r="F133" s="8">
        <v>120.41254712005879</v>
      </c>
      <c r="G133" s="8">
        <v>166.65216887009726</v>
      </c>
      <c r="H133" s="8">
        <v>107.85859287843596</v>
      </c>
      <c r="I133" s="8">
        <v>94.014050558872867</v>
      </c>
      <c r="J133" s="8">
        <v>126.76439058227325</v>
      </c>
      <c r="K133" s="8">
        <v>110.11317380041939</v>
      </c>
      <c r="L133" s="9">
        <v>93.811714542062148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Graphs</vt:lpstr>
      <vt:lpstr>Tables</vt:lpstr>
      <vt:lpstr>Midland Index</vt:lpstr>
      <vt:lpstr>Permian Basin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Sara Harris</cp:lastModifiedBy>
  <dcterms:created xsi:type="dcterms:W3CDTF">2017-12-20T14:07:58Z</dcterms:created>
  <dcterms:modified xsi:type="dcterms:W3CDTF">2020-12-28T14:34:52Z</dcterms:modified>
</cp:coreProperties>
</file>